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700" windowHeight="11700" activeTab="3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22" r:id="rId4"/>
    <sheet name="Ангажирана mFRR енергија" sheetId="23" r:id="rId5"/>
    <sheet name="ACE" sheetId="24" r:id="rId6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C33" i="24" l="1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5" i="24"/>
  <c r="B5" i="24"/>
  <c r="C4" i="24"/>
  <c r="C34" i="24" s="1"/>
  <c r="B4" i="24"/>
  <c r="C101" i="23"/>
  <c r="D101" i="23"/>
  <c r="C100" i="23"/>
  <c r="C99" i="23"/>
  <c r="D99" i="23"/>
  <c r="C98" i="23"/>
  <c r="D97" i="23"/>
  <c r="D96" i="23"/>
  <c r="C96" i="23"/>
  <c r="D95" i="23"/>
  <c r="C94" i="23"/>
  <c r="D93" i="23"/>
  <c r="C92" i="23"/>
  <c r="C91" i="23"/>
  <c r="C90" i="23"/>
  <c r="D89" i="23"/>
  <c r="D88" i="23"/>
  <c r="C88" i="23"/>
  <c r="D87" i="23"/>
  <c r="C86" i="23"/>
  <c r="C85" i="23"/>
  <c r="D85" i="23"/>
  <c r="C84" i="23"/>
  <c r="C83" i="23"/>
  <c r="D82" i="23"/>
  <c r="C82" i="23"/>
  <c r="D81" i="23"/>
  <c r="D80" i="23"/>
  <c r="C80" i="23"/>
  <c r="D79" i="23"/>
  <c r="C78" i="23"/>
  <c r="C77" i="23"/>
  <c r="C76" i="23"/>
  <c r="C75" i="23"/>
  <c r="D75" i="23"/>
  <c r="C74" i="23"/>
  <c r="D73" i="23"/>
  <c r="D72" i="23"/>
  <c r="C72" i="23"/>
  <c r="C67" i="23"/>
  <c r="B67" i="23"/>
  <c r="B101" i="23" s="1"/>
  <c r="C66" i="23"/>
  <c r="B66" i="23"/>
  <c r="B100" i="23" s="1"/>
  <c r="B65" i="23"/>
  <c r="B99" i="23" s="1"/>
  <c r="B64" i="23"/>
  <c r="B98" i="23" s="1"/>
  <c r="C63" i="23"/>
  <c r="B63" i="23"/>
  <c r="B97" i="23" s="1"/>
  <c r="C62" i="23"/>
  <c r="B62" i="23"/>
  <c r="B96" i="23" s="1"/>
  <c r="B61" i="23"/>
  <c r="B95" i="23" s="1"/>
  <c r="B60" i="23"/>
  <c r="B94" i="23" s="1"/>
  <c r="C59" i="23"/>
  <c r="B59" i="23"/>
  <c r="B93" i="23" s="1"/>
  <c r="C58" i="23"/>
  <c r="B58" i="23"/>
  <c r="B92" i="23" s="1"/>
  <c r="B57" i="23"/>
  <c r="B91" i="23" s="1"/>
  <c r="B56" i="23"/>
  <c r="B90" i="23" s="1"/>
  <c r="C55" i="23"/>
  <c r="B55" i="23"/>
  <c r="B89" i="23" s="1"/>
  <c r="C54" i="23"/>
  <c r="B54" i="23"/>
  <c r="B88" i="23" s="1"/>
  <c r="B53" i="23"/>
  <c r="B87" i="23" s="1"/>
  <c r="B52" i="23"/>
  <c r="B86" i="23" s="1"/>
  <c r="C51" i="23"/>
  <c r="B51" i="23"/>
  <c r="B85" i="23" s="1"/>
  <c r="C50" i="23"/>
  <c r="B50" i="23"/>
  <c r="B84" i="23" s="1"/>
  <c r="B49" i="23"/>
  <c r="B83" i="23" s="1"/>
  <c r="B48" i="23"/>
  <c r="B82" i="23" s="1"/>
  <c r="C47" i="23"/>
  <c r="B47" i="23"/>
  <c r="B81" i="23" s="1"/>
  <c r="C46" i="23"/>
  <c r="B46" i="23"/>
  <c r="B80" i="23" s="1"/>
  <c r="B45" i="23"/>
  <c r="B79" i="23" s="1"/>
  <c r="B44" i="23"/>
  <c r="B78" i="23" s="1"/>
  <c r="C43" i="23"/>
  <c r="B43" i="23"/>
  <c r="B77" i="23" s="1"/>
  <c r="C42" i="23"/>
  <c r="B42" i="23"/>
  <c r="B76" i="23" s="1"/>
  <c r="B41" i="23"/>
  <c r="B75" i="23" s="1"/>
  <c r="B40" i="23"/>
  <c r="B74" i="23" s="1"/>
  <c r="C39" i="23"/>
  <c r="B39" i="23"/>
  <c r="B73" i="23" s="1"/>
  <c r="C38" i="23"/>
  <c r="B38" i="23"/>
  <c r="B72" i="23" s="1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14" i="23"/>
  <c r="B14" i="23"/>
  <c r="C13" i="23"/>
  <c r="B13" i="23"/>
  <c r="C12" i="23"/>
  <c r="B12" i="23"/>
  <c r="C11" i="23"/>
  <c r="B11" i="23"/>
  <c r="C10" i="23"/>
  <c r="B10" i="23"/>
  <c r="C9" i="23"/>
  <c r="B9" i="23"/>
  <c r="C8" i="23"/>
  <c r="B8" i="23"/>
  <c r="C7" i="23"/>
  <c r="B7" i="23"/>
  <c r="C6" i="23"/>
  <c r="B6" i="23"/>
  <c r="C5" i="23"/>
  <c r="B5" i="23"/>
  <c r="C4" i="23"/>
  <c r="B4" i="23"/>
  <c r="C101" i="22"/>
  <c r="D100" i="22"/>
  <c r="C100" i="22"/>
  <c r="C99" i="22"/>
  <c r="D99" i="22"/>
  <c r="D98" i="22"/>
  <c r="C98" i="22"/>
  <c r="D97" i="22"/>
  <c r="D96" i="22"/>
  <c r="C96" i="22"/>
  <c r="C95" i="22"/>
  <c r="D95" i="22"/>
  <c r="C94" i="22"/>
  <c r="C93" i="22"/>
  <c r="D92" i="22"/>
  <c r="C92" i="22"/>
  <c r="D91" i="22"/>
  <c r="C90" i="22"/>
  <c r="D89" i="22"/>
  <c r="C88" i="22"/>
  <c r="C87" i="22"/>
  <c r="D87" i="22"/>
  <c r="C86" i="22"/>
  <c r="C85" i="22"/>
  <c r="D84" i="22"/>
  <c r="C84" i="22"/>
  <c r="D83" i="22"/>
  <c r="D82" i="22"/>
  <c r="C82" i="22"/>
  <c r="D81" i="22"/>
  <c r="C80" i="22"/>
  <c r="C79" i="22"/>
  <c r="D79" i="22"/>
  <c r="C78" i="22"/>
  <c r="C77" i="22"/>
  <c r="D76" i="22"/>
  <c r="C76" i="22"/>
  <c r="C75" i="22"/>
  <c r="D75" i="22"/>
  <c r="D74" i="22"/>
  <c r="C74" i="22"/>
  <c r="D73" i="22"/>
  <c r="D72" i="22"/>
  <c r="C72" i="22"/>
  <c r="C67" i="22"/>
  <c r="B67" i="22"/>
  <c r="B101" i="22" s="1"/>
  <c r="C66" i="22"/>
  <c r="B66" i="22"/>
  <c r="B100" i="22" s="1"/>
  <c r="B65" i="22"/>
  <c r="B99" i="22" s="1"/>
  <c r="B64" i="22"/>
  <c r="B98" i="22" s="1"/>
  <c r="C63" i="22"/>
  <c r="B63" i="22"/>
  <c r="B97" i="22" s="1"/>
  <c r="C62" i="22"/>
  <c r="B62" i="22"/>
  <c r="B96" i="22" s="1"/>
  <c r="B61" i="22"/>
  <c r="B95" i="22" s="1"/>
  <c r="B60" i="22"/>
  <c r="B94" i="22" s="1"/>
  <c r="C59" i="22"/>
  <c r="B59" i="22"/>
  <c r="B93" i="22" s="1"/>
  <c r="C58" i="22"/>
  <c r="B58" i="22"/>
  <c r="B92" i="22" s="1"/>
  <c r="B57" i="22"/>
  <c r="B91" i="22" s="1"/>
  <c r="B56" i="22"/>
  <c r="B90" i="22" s="1"/>
  <c r="C55" i="22"/>
  <c r="B55" i="22"/>
  <c r="B89" i="22" s="1"/>
  <c r="C54" i="22"/>
  <c r="B54" i="22"/>
  <c r="B88" i="22" s="1"/>
  <c r="B53" i="22"/>
  <c r="B87" i="22" s="1"/>
  <c r="B52" i="22"/>
  <c r="B86" i="22" s="1"/>
  <c r="C51" i="22"/>
  <c r="B51" i="22"/>
  <c r="B85" i="22" s="1"/>
  <c r="C50" i="22"/>
  <c r="B50" i="22"/>
  <c r="B84" i="22" s="1"/>
  <c r="B49" i="22"/>
  <c r="B83" i="22" s="1"/>
  <c r="B48" i="22"/>
  <c r="B82" i="22" s="1"/>
  <c r="C47" i="22"/>
  <c r="B47" i="22"/>
  <c r="B81" i="22" s="1"/>
  <c r="C46" i="22"/>
  <c r="B46" i="22"/>
  <c r="B80" i="22" s="1"/>
  <c r="B45" i="22"/>
  <c r="B79" i="22" s="1"/>
  <c r="B44" i="22"/>
  <c r="B78" i="22" s="1"/>
  <c r="C43" i="22"/>
  <c r="B43" i="22"/>
  <c r="B77" i="22" s="1"/>
  <c r="C42" i="22"/>
  <c r="B42" i="22"/>
  <c r="B76" i="22" s="1"/>
  <c r="B41" i="22"/>
  <c r="B75" i="22" s="1"/>
  <c r="B40" i="22"/>
  <c r="B74" i="22" s="1"/>
  <c r="C39" i="22"/>
  <c r="B39" i="22"/>
  <c r="B73" i="22" s="1"/>
  <c r="C38" i="22"/>
  <c r="B38" i="22"/>
  <c r="B72" i="22" s="1"/>
  <c r="C33" i="22"/>
  <c r="C31" i="22"/>
  <c r="C30" i="22"/>
  <c r="C29" i="22"/>
  <c r="C28" i="22"/>
  <c r="C27" i="22"/>
  <c r="C25" i="22"/>
  <c r="C23" i="22"/>
  <c r="C22" i="22"/>
  <c r="C21" i="22"/>
  <c r="C20" i="22"/>
  <c r="C19" i="22"/>
  <c r="C17" i="22"/>
  <c r="C15" i="22"/>
  <c r="C14" i="22"/>
  <c r="C13" i="22"/>
  <c r="C12" i="22"/>
  <c r="C11" i="22"/>
  <c r="C10" i="22"/>
  <c r="C9" i="22"/>
  <c r="C7" i="22"/>
  <c r="C6" i="22"/>
  <c r="C5" i="22"/>
  <c r="C4" i="22"/>
  <c r="C8" i="22" l="1"/>
  <c r="C16" i="22"/>
  <c r="C24" i="22"/>
  <c r="C32" i="22"/>
  <c r="C40" i="22"/>
  <c r="C44" i="22"/>
  <c r="C48" i="22"/>
  <c r="C52" i="22"/>
  <c r="C56" i="22"/>
  <c r="C60" i="22"/>
  <c r="C64" i="22"/>
  <c r="C73" i="22"/>
  <c r="D77" i="22"/>
  <c r="D78" i="22"/>
  <c r="C81" i="22"/>
  <c r="D85" i="22"/>
  <c r="C89" i="22"/>
  <c r="D93" i="22"/>
  <c r="C97" i="22"/>
  <c r="D101" i="22"/>
  <c r="C40" i="23"/>
  <c r="C68" i="23" s="1"/>
  <c r="C44" i="23"/>
  <c r="C48" i="23"/>
  <c r="C52" i="23"/>
  <c r="C56" i="23"/>
  <c r="C60" i="23"/>
  <c r="C64" i="23"/>
  <c r="C73" i="23"/>
  <c r="D77" i="23"/>
  <c r="D78" i="23"/>
  <c r="C81" i="23"/>
  <c r="C18" i="22"/>
  <c r="C26" i="22"/>
  <c r="C41" i="22"/>
  <c r="C68" i="22" s="1"/>
  <c r="C45" i="22"/>
  <c r="C49" i="22"/>
  <c r="C53" i="22"/>
  <c r="C57" i="22"/>
  <c r="C61" i="22"/>
  <c r="C65" i="22"/>
  <c r="D90" i="22"/>
  <c r="C41" i="23"/>
  <c r="C45" i="23"/>
  <c r="C49" i="23"/>
  <c r="C53" i="23"/>
  <c r="C57" i="23"/>
  <c r="C61" i="23"/>
  <c r="C65" i="23"/>
  <c r="D74" i="23"/>
  <c r="D76" i="23"/>
  <c r="C79" i="23"/>
  <c r="D83" i="23"/>
  <c r="D84" i="23"/>
  <c r="C87" i="23"/>
  <c r="D90" i="23"/>
  <c r="D91" i="23"/>
  <c r="D92" i="23"/>
  <c r="C93" i="23"/>
  <c r="C95" i="23"/>
  <c r="D98" i="23"/>
  <c r="D100" i="23"/>
  <c r="C34" i="22"/>
  <c r="C34" i="23"/>
  <c r="D80" i="22"/>
  <c r="C83" i="22"/>
  <c r="D86" i="22"/>
  <c r="D88" i="22"/>
  <c r="C91" i="22"/>
  <c r="D94" i="22"/>
  <c r="D86" i="23"/>
  <c r="C89" i="23"/>
  <c r="D94" i="23"/>
  <c r="C97" i="23"/>
  <c r="E4" i="1" l="1"/>
  <c r="F120" i="1" l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E123" i="1"/>
  <c r="E122" i="1"/>
  <c r="E121" i="1"/>
  <c r="E120" i="1"/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</calcChain>
</file>

<file path=xl/sharedStrings.xml><?xml version="1.0" encoding="utf-8"?>
<sst xmlns="http://schemas.openxmlformats.org/spreadsheetml/2006/main" count="520" uniqueCount="46">
  <si>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</si>
  <si>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</si>
  <si>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</si>
  <si>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</si>
  <si>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</si>
  <si>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</si>
  <si>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</si>
  <si>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</si>
  <si>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</si>
  <si>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</si>
  <si>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</si>
  <si>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</si>
  <si>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</si>
  <si>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</si>
  <si>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</si>
  <si>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</si>
  <si>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</si>
  <si>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</si>
  <si>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</si>
  <si>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</si>
  <si>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</si>
  <si>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</si>
  <si>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</si>
  <si>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</si>
  <si>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</si>
  <si>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</si>
  <si>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</si>
  <si>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</si>
  <si>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</si>
  <si>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</si>
  <si>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</si>
  <si>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</si>
  <si>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</si>
  <si>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</si>
  <si>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Јуни 2020</t>
    </r>
  </si>
  <si>
    <t>ПЕРИОД</t>
  </si>
  <si>
    <t>СУМАРНО</t>
  </si>
  <si>
    <t>Ангажирана aFRR регулација за нагоре - Јуни 2020</t>
  </si>
  <si>
    <t>Ангажирана aFRR регулација за надолу - Јуни 2020</t>
  </si>
  <si>
    <t>Ангажирана aFRR регулација СУМАРНО - Јуни 2020</t>
  </si>
  <si>
    <t>Ангажирана mFRR регулација за нагоре - Јуни 2020</t>
  </si>
  <si>
    <t>Ангажирана mFRR регулација за надолу - Јуни 2020</t>
  </si>
  <si>
    <t>Ангажирана mFRR регулација СУМАРНО - Јуни 2020</t>
  </si>
  <si>
    <t>Area Control Error (MWh/h)</t>
  </si>
  <si>
    <t>Вкупно</t>
  </si>
  <si>
    <r>
      <t xml:space="preserve">Цена на порамнување на отстапувањата </t>
    </r>
    <r>
      <rPr>
        <b/>
        <sz val="22"/>
        <color theme="0"/>
        <rFont val="Calibri"/>
        <family val="2"/>
        <charset val="204"/>
      </rPr>
      <t>€/MWh - Јуни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</si>
</sst>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theme="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0" fillId="2" borderId="0" xfId="0" applyFill="1"/>
    <xf numFmtId="43" fontId="4" fillId="4" borderId="5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6" fillId="5" borderId="16" xfId="0" applyNumberFormat="1" applyFont="1" applyFill="1" applyBorder="1" applyAlignment="1">
      <alignment horizontal="center" vertical="center"/>
    </xf>
    <xf numFmtId="0" fontId="0" fillId="2" borderId="0" xfId="0" applyFill="1"/>
    <xf numFmtId="43" fontId="4" fillId="4" borderId="1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10" fillId="2" borderId="0" xfId="0" applyFont="1" applyFill="1"/>
    <xf numFmtId="0" fontId="11" fillId="4" borderId="18" xfId="0" applyFont="1" applyFill="1" applyBorder="1" applyAlignment="1">
      <alignment horizontal="center" vertical="center"/>
    </xf>
    <xf numFmtId="2" fontId="6" fillId="5" borderId="22" xfId="0" applyNumberFormat="1" applyFont="1" applyFill="1" applyBorder="1" applyAlignment="1">
      <alignment horizontal="center" vertical="center"/>
    </xf>
    <xf numFmtId="2" fontId="6" fillId="5" borderId="23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2" fontId="8" fillId="5" borderId="28" xfId="0" applyNumberFormat="1" applyFont="1" applyFill="1" applyBorder="1" applyAlignment="1">
      <alignment horizontal="center" vertical="center"/>
    </xf>
    <xf numFmtId="2" fontId="8" fillId="5" borderId="29" xfId="0" applyNumberFormat="1" applyFont="1" applyFill="1" applyBorder="1" applyAlignment="1">
      <alignment horizontal="center" vertical="center"/>
    </xf>
    <xf numFmtId="2" fontId="8" fillId="5" borderId="29" xfId="0" applyNumberFormat="1" applyFont="1" applyFill="1" applyBorder="1" applyAlignment="1">
      <alignment horizontal="center" vertical="center" wrapText="1"/>
    </xf>
    <xf numFmtId="2" fontId="8" fillId="5" borderId="30" xfId="0" applyNumberFormat="1" applyFont="1" applyFill="1" applyBorder="1" applyAlignment="1">
      <alignment horizontal="center" vertical="center" wrapText="1"/>
    </xf>
    <xf numFmtId="14" fontId="9" fillId="3" borderId="3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1" fillId="4" borderId="2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2" fontId="16" fillId="4" borderId="42" xfId="0" applyNumberFormat="1" applyFont="1" applyFill="1" applyBorder="1" applyAlignment="1">
      <alignment horizontal="center" vertical="center"/>
    </xf>
    <xf numFmtId="2" fontId="16" fillId="4" borderId="15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14" fontId="9" fillId="3" borderId="27" xfId="0" applyNumberFormat="1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>
      <alignment horizontal="center" vertical="center"/>
    </xf>
    <xf numFmtId="4" fontId="17" fillId="2" borderId="6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4" fontId="9" fillId="3" borderId="51" xfId="0" applyNumberFormat="1" applyFont="1" applyFill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52" xfId="0" applyNumberFormat="1" applyFont="1" applyBorder="1" applyAlignment="1">
      <alignment horizontal="center" vertical="center"/>
    </xf>
    <xf numFmtId="14" fontId="9" fillId="3" borderId="53" xfId="0" applyNumberFormat="1" applyFont="1" applyFill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54" xfId="0" applyNumberFormat="1" applyFont="1" applyBorder="1" applyAlignment="1">
      <alignment horizontal="center" vertical="center"/>
    </xf>
    <xf numFmtId="14" fontId="9" fillId="3" borderId="55" xfId="0" applyNumberFormat="1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56" xfId="0" applyNumberFormat="1" applyFont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8" fillId="2" borderId="10" xfId="0" applyNumberFormat="1" applyFont="1" applyFill="1" applyBorder="1" applyAlignment="1">
      <alignment horizontal="right" vertical="center" indent="2"/>
    </xf>
    <xf numFmtId="2" fontId="18" fillId="2" borderId="9" xfId="0" applyNumberFormat="1" applyFont="1" applyFill="1" applyBorder="1" applyAlignment="1">
      <alignment horizontal="right" vertical="center" indent="2"/>
    </xf>
    <xf numFmtId="2" fontId="18" fillId="2" borderId="8" xfId="0" applyNumberFormat="1" applyFont="1" applyFill="1" applyBorder="1" applyAlignment="1">
      <alignment horizontal="right" vertical="center" indent="2"/>
    </xf>
    <xf numFmtId="2" fontId="18" fillId="2" borderId="6" xfId="0" applyNumberFormat="1" applyFont="1" applyFill="1" applyBorder="1" applyAlignment="1">
      <alignment horizontal="right" vertical="center" indent="2"/>
    </xf>
    <xf numFmtId="2" fontId="18" fillId="2" borderId="0" xfId="0" applyNumberFormat="1" applyFont="1" applyFill="1" applyBorder="1" applyAlignment="1">
      <alignment horizontal="right" vertical="center" indent="2"/>
    </xf>
    <xf numFmtId="2" fontId="18" fillId="2" borderId="5" xfId="0" applyNumberFormat="1" applyFont="1" applyFill="1" applyBorder="1" applyAlignment="1">
      <alignment horizontal="right" vertical="center" indent="2"/>
    </xf>
    <xf numFmtId="14" fontId="2" fillId="5" borderId="10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20" fillId="5" borderId="13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14" fontId="2" fillId="5" borderId="6" xfId="0" applyNumberFormat="1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/>
    </xf>
    <xf numFmtId="14" fontId="3" fillId="5" borderId="9" xfId="0" applyNumberFormat="1" applyFont="1" applyFill="1" applyBorder="1" applyAlignment="1">
      <alignment horizontal="center"/>
    </xf>
    <xf numFmtId="14" fontId="3" fillId="5" borderId="8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14" fontId="3" fillId="5" borderId="13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4" fontId="15" fillId="3" borderId="13" xfId="0" applyNumberFormat="1" applyFont="1" applyFill="1" applyBorder="1" applyAlignment="1">
      <alignment horizontal="center"/>
    </xf>
    <xf numFmtId="14" fontId="15" fillId="3" borderId="12" xfId="0" applyNumberFormat="1" applyFont="1" applyFill="1" applyBorder="1" applyAlignment="1">
      <alignment horizontal="center"/>
    </xf>
    <xf numFmtId="14" fontId="15" fillId="3" borderId="11" xfId="0" applyNumberFormat="1" applyFon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" fontId="13" fillId="0" borderId="45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47" xfId="0" applyNumberFormat="1" applyFont="1" applyBorder="1" applyAlignment="1">
      <alignment horizontal="center" vertical="center"/>
    </xf>
    <xf numFmtId="4" fontId="13" fillId="0" borderId="21" xfId="0" applyNumberFormat="1" applyFont="1" applyBorder="1" applyAlignment="1">
      <alignment horizontal="center" vertical="center"/>
    </xf>
    <xf numFmtId="4" fontId="13" fillId="0" borderId="43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" fontId="13" fillId="0" borderId="48" xfId="0" applyNumberFormat="1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3" fillId="0" borderId="44" xfId="0" applyNumberFormat="1" applyFont="1" applyBorder="1" applyAlignment="1">
      <alignment horizontal="center" vertical="center"/>
    </xf>
    <xf numFmtId="14" fontId="15" fillId="3" borderId="13" xfId="0" applyNumberFormat="1" applyFont="1" applyFill="1" applyBorder="1" applyAlignment="1">
      <alignment horizontal="center" vertical="center"/>
    </xf>
    <xf numFmtId="14" fontId="15" fillId="3" borderId="12" xfId="0" applyNumberFormat="1" applyFont="1" applyFill="1" applyBorder="1" applyAlignment="1">
      <alignment horizontal="center" vertical="center"/>
    </xf>
    <xf numFmtId="14" fontId="15" fillId="3" borderId="11" xfId="0" applyNumberFormat="1" applyFont="1" applyFill="1" applyBorder="1" applyAlignment="1">
      <alignment horizontal="center" vertical="center"/>
    </xf>
    <xf numFmtId="4" fontId="17" fillId="2" borderId="31" xfId="0" applyNumberFormat="1" applyFont="1" applyFill="1" applyBorder="1" applyAlignment="1">
      <alignment horizontal="center" vertical="center"/>
    </xf>
    <xf numFmtId="4" fontId="17" fillId="2" borderId="32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4" fontId="17" fillId="2" borderId="2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4" fontId="17" fillId="2" borderId="30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1" xfId="0" applyNumberFormat="1" applyFont="1" applyFill="1" applyBorder="1" applyAlignment="1">
      <alignment horizontal="center" vertical="center"/>
    </xf>
    <xf numFmtId="2" fontId="18" fillId="2" borderId="3" xfId="0" applyNumberFormat="1" applyFont="1" applyFill="1" applyBorder="1" applyAlignment="1">
      <alignment horizontal="right" vertical="center" indent="2"/>
    </xf>
    <xf numFmtId="2" fontId="18" fillId="2" borderId="2" xfId="0" applyNumberFormat="1" applyFont="1" applyFill="1" applyBorder="1" applyAlignment="1">
      <alignment horizontal="right" vertical="center" indent="2"/>
    </xf>
    <xf numFmtId="2" fontId="18" fillId="2" borderId="1" xfId="0" applyNumberFormat="1" applyFont="1" applyFill="1" applyBorder="1" applyAlignment="1">
      <alignment horizontal="right" vertical="center" indent="2"/>
    </xf>
    <xf numFmtId="14" fontId="19" fillId="2" borderId="9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36"/>
  <sheetViews>
    <sheetView zoomScale="40" zoomScaleNormal="40" workbookViewId="0">
      <selection activeCell="J121" sqref="J121"/>
    </sheetView>
  </sheetViews>
  <sheetFormatPr defaultColWidth="8.85546875" defaultRowHeight="18.75" x14ac:dyDescent="0.3"/>
  <cols>
    <col min="1" max="1" width="8.85546875" style="14"/>
    <col min="2" max="2" width="24.7109375" style="14" customWidth="1"/>
    <col min="3" max="3" width="22.7109375" style="28" customWidth="1"/>
    <col min="4" max="4" width="21.85546875" style="14" customWidth="1"/>
    <col min="5" max="27" width="21.85546875" style="14" bestFit="1" customWidth="1"/>
    <col min="28" max="16384" width="8.85546875" style="14"/>
  </cols>
  <sheetData>
    <row r="1" spans="2:27" ht="19.5" thickBot="1" x14ac:dyDescent="0.35"/>
    <row r="2" spans="2:27" ht="37.5" customHeight="1" thickBot="1" x14ac:dyDescent="0.3">
      <c r="B2" s="91" t="s">
        <v>24</v>
      </c>
      <c r="C2" s="92"/>
      <c r="D2" s="95" t="s">
        <v>45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7"/>
    </row>
    <row r="3" spans="2:27" ht="25.5" customHeight="1" thickBot="1" x14ac:dyDescent="0.3">
      <c r="B3" s="93"/>
      <c r="C3" s="94"/>
      <c r="D3" s="30" t="s">
        <v>23</v>
      </c>
      <c r="E3" s="31" t="s">
        <v>22</v>
      </c>
      <c r="F3" s="32" t="s">
        <v>21</v>
      </c>
      <c r="G3" s="32" t="s">
        <v>20</v>
      </c>
      <c r="H3" s="33" t="s">
        <v>19</v>
      </c>
      <c r="I3" s="32" t="s">
        <v>18</v>
      </c>
      <c r="J3" s="32" t="s">
        <v>17</v>
      </c>
      <c r="K3" s="32" t="s">
        <v>16</v>
      </c>
      <c r="L3" s="34" t="s">
        <v>15</v>
      </c>
      <c r="M3" s="32" t="s">
        <v>14</v>
      </c>
      <c r="N3" s="33" t="s">
        <v>13</v>
      </c>
      <c r="O3" s="32" t="s">
        <v>12</v>
      </c>
      <c r="P3" s="32" t="s">
        <v>11</v>
      </c>
      <c r="Q3" s="32" t="s">
        <v>10</v>
      </c>
      <c r="R3" s="32" t="s">
        <v>9</v>
      </c>
      <c r="S3" s="32" t="s">
        <v>8</v>
      </c>
      <c r="T3" s="32" t="s">
        <v>7</v>
      </c>
      <c r="U3" s="32" t="s">
        <v>6</v>
      </c>
      <c r="V3" s="32" t="s">
        <v>5</v>
      </c>
      <c r="W3" s="32" t="s">
        <v>4</v>
      </c>
      <c r="X3" s="32" t="s">
        <v>3</v>
      </c>
      <c r="Y3" s="32" t="s">
        <v>2</v>
      </c>
      <c r="Z3" s="32" t="s">
        <v>1</v>
      </c>
      <c r="AA3" s="35" t="s">
        <v>0</v>
      </c>
    </row>
    <row r="4" spans="2:27" ht="26.25" x14ac:dyDescent="0.25">
      <c r="B4" s="88">
        <v>43983</v>
      </c>
      <c r="C4" s="42" t="s">
        <v>25</v>
      </c>
      <c r="D4" s="20">
        <v>20.222590579710147</v>
      </c>
      <c r="E4" s="19">
        <v>15.10006468305304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39.659999999999997</v>
      </c>
      <c r="L4" s="19">
        <v>39.06</v>
      </c>
      <c r="M4" s="19">
        <v>38.39</v>
      </c>
      <c r="N4" s="19">
        <v>34.195296074517621</v>
      </c>
      <c r="O4" s="19">
        <v>28.653170731707316</v>
      </c>
      <c r="P4" s="19">
        <v>31.294578313253009</v>
      </c>
      <c r="Q4" s="19">
        <v>25.4832</v>
      </c>
      <c r="R4" s="19">
        <v>27.319999999999997</v>
      </c>
      <c r="S4" s="19">
        <v>26.960000000000004</v>
      </c>
      <c r="T4" s="19">
        <v>24.532411892104744</v>
      </c>
      <c r="U4" s="19">
        <v>28.613200000000003</v>
      </c>
      <c r="V4" s="19">
        <v>38.973199999999999</v>
      </c>
      <c r="W4" s="19">
        <v>46.723199999999999</v>
      </c>
      <c r="X4" s="19">
        <v>58.519140271493214</v>
      </c>
      <c r="Y4" s="19">
        <v>51.669141274238221</v>
      </c>
      <c r="Z4" s="19">
        <v>43.634233206590615</v>
      </c>
      <c r="AA4" s="18">
        <v>0</v>
      </c>
    </row>
    <row r="5" spans="2:27" ht="26.25" x14ac:dyDescent="0.25">
      <c r="B5" s="89"/>
      <c r="C5" s="43" t="s">
        <v>26</v>
      </c>
      <c r="D5" s="20">
        <v>0</v>
      </c>
      <c r="E5" s="19">
        <v>0</v>
      </c>
      <c r="F5" s="19">
        <v>7.4494573643410851</v>
      </c>
      <c r="G5" s="19">
        <v>7.3</v>
      </c>
      <c r="H5" s="19">
        <v>7.3634210526315789</v>
      </c>
      <c r="I5" s="19">
        <v>8.4142080984110716</v>
      </c>
      <c r="J5" s="19">
        <v>7.397233429394813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8">
        <v>7.7080156657963448</v>
      </c>
    </row>
    <row r="6" spans="2:27" ht="26.25" x14ac:dyDescent="0.25">
      <c r="B6" s="89"/>
      <c r="C6" s="43" t="s">
        <v>27</v>
      </c>
      <c r="D6" s="20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89"/>
      <c r="C7" s="50" t="s">
        <v>28</v>
      </c>
      <c r="D7" s="20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8">
        <v>0</v>
      </c>
    </row>
    <row r="8" spans="2:27" ht="26.25" x14ac:dyDescent="0.25">
      <c r="B8" s="88">
        <v>43984</v>
      </c>
      <c r="C8" s="42" t="s">
        <v>25</v>
      </c>
      <c r="D8" s="21">
        <v>30.354831297867936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62.909999999999989</v>
      </c>
      <c r="O8" s="23">
        <v>60.87</v>
      </c>
      <c r="P8" s="23">
        <v>0</v>
      </c>
      <c r="Q8" s="23">
        <v>68.45999999999998</v>
      </c>
      <c r="R8" s="23">
        <v>0</v>
      </c>
      <c r="S8" s="23">
        <v>0</v>
      </c>
      <c r="T8" s="23">
        <v>57.909479048697619</v>
      </c>
      <c r="U8" s="23">
        <v>61.931746949261395</v>
      </c>
      <c r="V8" s="23">
        <v>61.779209932279912</v>
      </c>
      <c r="W8" s="23">
        <v>62.086448014279341</v>
      </c>
      <c r="X8" s="23">
        <v>0</v>
      </c>
      <c r="Y8" s="23">
        <v>0</v>
      </c>
      <c r="Z8" s="23">
        <v>75.59</v>
      </c>
      <c r="AA8" s="22">
        <v>0</v>
      </c>
    </row>
    <row r="9" spans="2:27" ht="26.25" x14ac:dyDescent="0.25">
      <c r="B9" s="89"/>
      <c r="C9" s="43" t="s">
        <v>26</v>
      </c>
      <c r="D9" s="20">
        <v>0</v>
      </c>
      <c r="E9" s="19">
        <v>7.7421616712079935</v>
      </c>
      <c r="F9" s="19">
        <v>7.3046875</v>
      </c>
      <c r="G9" s="19">
        <v>8.0572892784895487</v>
      </c>
      <c r="H9" s="19">
        <v>8.3543749999999992</v>
      </c>
      <c r="I9" s="19">
        <v>7.6246632124352329</v>
      </c>
      <c r="J9" s="19">
        <v>12.416752950133231</v>
      </c>
      <c r="K9" s="19">
        <v>14.035798221878624</v>
      </c>
      <c r="L9" s="19">
        <v>14.936013824884792</v>
      </c>
      <c r="M9" s="19">
        <v>14.705000000000002</v>
      </c>
      <c r="N9" s="19">
        <v>0</v>
      </c>
      <c r="O9" s="19">
        <v>0</v>
      </c>
      <c r="P9" s="19">
        <v>22.509999999999998</v>
      </c>
      <c r="Q9" s="19">
        <v>0</v>
      </c>
      <c r="R9" s="19">
        <v>21.48</v>
      </c>
      <c r="S9" s="19">
        <v>21.340000000000003</v>
      </c>
      <c r="T9" s="19">
        <v>0</v>
      </c>
      <c r="U9" s="19">
        <v>0</v>
      </c>
      <c r="V9" s="19">
        <v>0</v>
      </c>
      <c r="W9" s="19">
        <v>0</v>
      </c>
      <c r="X9" s="19">
        <v>25.61</v>
      </c>
      <c r="Y9" s="19">
        <v>24.68</v>
      </c>
      <c r="Z9" s="19">
        <v>0</v>
      </c>
      <c r="AA9" s="18">
        <v>21.870000000000005</v>
      </c>
    </row>
    <row r="10" spans="2:27" ht="26.25" x14ac:dyDescent="0.25">
      <c r="B10" s="89"/>
      <c r="C10" s="43" t="s">
        <v>27</v>
      </c>
      <c r="D10" s="20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90"/>
      <c r="C11" s="44" t="s">
        <v>28</v>
      </c>
      <c r="D11" s="17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98">
        <v>43985</v>
      </c>
      <c r="C12" s="51" t="s">
        <v>25</v>
      </c>
      <c r="D12" s="20">
        <v>61.618987138263662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70.47</v>
      </c>
      <c r="M12" s="19">
        <v>62.99</v>
      </c>
      <c r="N12" s="19">
        <v>63.019999999999996</v>
      </c>
      <c r="O12" s="19">
        <v>61.46</v>
      </c>
      <c r="P12" s="19">
        <v>60.230000000000004</v>
      </c>
      <c r="Q12" s="19">
        <v>54.27</v>
      </c>
      <c r="R12" s="19">
        <v>50.9955868544601</v>
      </c>
      <c r="S12" s="19">
        <v>48.203079947575361</v>
      </c>
      <c r="T12" s="19">
        <v>52.403294279807028</v>
      </c>
      <c r="U12" s="19">
        <v>0</v>
      </c>
      <c r="V12" s="19">
        <v>0</v>
      </c>
      <c r="W12" s="19">
        <v>0</v>
      </c>
      <c r="X12" s="19">
        <v>0</v>
      </c>
      <c r="Y12" s="19">
        <v>61.64</v>
      </c>
      <c r="Z12" s="19">
        <v>54.17</v>
      </c>
      <c r="AA12" s="18">
        <v>41.542805343511446</v>
      </c>
    </row>
    <row r="13" spans="2:27" ht="26.25" x14ac:dyDescent="0.25">
      <c r="B13" s="89"/>
      <c r="C13" s="43" t="s">
        <v>26</v>
      </c>
      <c r="D13" s="20">
        <v>0</v>
      </c>
      <c r="E13" s="19">
        <v>17.66</v>
      </c>
      <c r="F13" s="19">
        <v>9.0212960760998797</v>
      </c>
      <c r="G13" s="19">
        <v>8.8730269876002907</v>
      </c>
      <c r="H13" s="19">
        <v>7.36</v>
      </c>
      <c r="I13" s="19">
        <v>8.8699999999999992</v>
      </c>
      <c r="J13" s="19">
        <v>11.44</v>
      </c>
      <c r="K13" s="19">
        <v>13.95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20.100000000000001</v>
      </c>
      <c r="V13" s="19">
        <v>20.55</v>
      </c>
      <c r="W13" s="19">
        <v>22.26</v>
      </c>
      <c r="X13" s="19">
        <v>23.650000000000002</v>
      </c>
      <c r="Y13" s="19">
        <v>0</v>
      </c>
      <c r="Z13" s="19">
        <v>0</v>
      </c>
      <c r="AA13" s="18">
        <v>0</v>
      </c>
    </row>
    <row r="14" spans="2:27" ht="26.25" x14ac:dyDescent="0.25">
      <c r="B14" s="89"/>
      <c r="C14" s="43" t="s">
        <v>27</v>
      </c>
      <c r="D14" s="2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90"/>
      <c r="C15" s="44" t="s">
        <v>28</v>
      </c>
      <c r="D15" s="17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88">
        <v>43986</v>
      </c>
      <c r="C16" s="42" t="s">
        <v>25</v>
      </c>
      <c r="D16" s="20">
        <v>30.360588235294113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8">
        <v>0</v>
      </c>
    </row>
    <row r="17" spans="2:27" ht="26.25" x14ac:dyDescent="0.25">
      <c r="B17" s="89"/>
      <c r="C17" s="43" t="s">
        <v>26</v>
      </c>
      <c r="D17" s="20">
        <v>0</v>
      </c>
      <c r="E17" s="19">
        <v>7.9316232464929861</v>
      </c>
      <c r="F17" s="19">
        <v>8.3890748249170652</v>
      </c>
      <c r="G17" s="19">
        <v>7.3103035795197089</v>
      </c>
      <c r="H17" s="19">
        <v>7.2949999999999999</v>
      </c>
      <c r="I17" s="19">
        <v>7.2965789473684204</v>
      </c>
      <c r="J17" s="19">
        <v>8.7092592592592606</v>
      </c>
      <c r="K17" s="19">
        <v>14.022251585623676</v>
      </c>
      <c r="L17" s="19">
        <v>14.425699721964783</v>
      </c>
      <c r="M17" s="19">
        <v>11.162472451790633</v>
      </c>
      <c r="N17" s="19">
        <v>9.3126565464895634</v>
      </c>
      <c r="O17" s="19">
        <v>9.052480951496003</v>
      </c>
      <c r="P17" s="19">
        <v>8.0820222961079597</v>
      </c>
      <c r="Q17" s="19">
        <v>7.8537181182694118</v>
      </c>
      <c r="R17" s="19">
        <v>7.2966666666666669</v>
      </c>
      <c r="S17" s="19">
        <v>12.120000000000001</v>
      </c>
      <c r="T17" s="19">
        <v>8.3057707509881418</v>
      </c>
      <c r="U17" s="19">
        <v>7.7860731616274732</v>
      </c>
      <c r="V17" s="19">
        <v>9.8354649289793539</v>
      </c>
      <c r="W17" s="19">
        <v>10.347195721306736</v>
      </c>
      <c r="X17" s="19">
        <v>10.625508177570094</v>
      </c>
      <c r="Y17" s="19">
        <v>7.9362737784408797</v>
      </c>
      <c r="Z17" s="19">
        <v>7.5971278590176228</v>
      </c>
      <c r="AA17" s="18">
        <v>7.4725332305914085</v>
      </c>
    </row>
    <row r="18" spans="2:27" ht="26.25" x14ac:dyDescent="0.25">
      <c r="B18" s="89"/>
      <c r="C18" s="43" t="s">
        <v>27</v>
      </c>
      <c r="D18" s="20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90"/>
      <c r="C19" s="44" t="s">
        <v>28</v>
      </c>
      <c r="D19" s="17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88">
        <v>43987</v>
      </c>
      <c r="C20" s="42" t="s">
        <v>25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42.038762122076442</v>
      </c>
      <c r="O20" s="19">
        <v>37.373605442176874</v>
      </c>
      <c r="P20" s="19">
        <v>34.244074074074078</v>
      </c>
      <c r="Q20" s="19">
        <v>31.383200000000002</v>
      </c>
      <c r="R20" s="19">
        <v>32.24</v>
      </c>
      <c r="S20" s="19">
        <v>30.69</v>
      </c>
      <c r="T20" s="19">
        <v>28.379789167575428</v>
      </c>
      <c r="U20" s="19">
        <v>33.890000000000008</v>
      </c>
      <c r="V20" s="19">
        <v>37.200000000000003</v>
      </c>
      <c r="W20" s="19">
        <v>38.869999999999997</v>
      </c>
      <c r="X20" s="19">
        <v>0</v>
      </c>
      <c r="Y20" s="19">
        <v>0</v>
      </c>
      <c r="Z20" s="19">
        <v>0</v>
      </c>
      <c r="AA20" s="18">
        <v>0</v>
      </c>
    </row>
    <row r="21" spans="2:27" ht="26.25" x14ac:dyDescent="0.25">
      <c r="B21" s="89"/>
      <c r="C21" s="43" t="s">
        <v>26</v>
      </c>
      <c r="D21" s="20">
        <v>7.2983333333333329</v>
      </c>
      <c r="E21" s="19">
        <v>7.5434424498416037</v>
      </c>
      <c r="F21" s="19">
        <v>8.5145769050958382</v>
      </c>
      <c r="G21" s="19">
        <v>8.2560000000000002</v>
      </c>
      <c r="H21" s="19">
        <v>8.2498076923076926</v>
      </c>
      <c r="I21" s="19">
        <v>8.1501369863013693</v>
      </c>
      <c r="J21" s="19">
        <v>7.81</v>
      </c>
      <c r="K21" s="19">
        <v>11.720267260579066</v>
      </c>
      <c r="L21" s="19">
        <v>11.77</v>
      </c>
      <c r="M21" s="19">
        <v>10.14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8.8465038099506952</v>
      </c>
      <c r="Y21" s="19">
        <v>8.3318830556428782</v>
      </c>
      <c r="Z21" s="19">
        <v>12.12</v>
      </c>
      <c r="AA21" s="18">
        <v>12.12</v>
      </c>
    </row>
    <row r="22" spans="2:27" ht="26.25" x14ac:dyDescent="0.25">
      <c r="B22" s="89"/>
      <c r="C22" s="43" t="s">
        <v>27</v>
      </c>
      <c r="D22" s="20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90"/>
      <c r="C23" s="44" t="s">
        <v>28</v>
      </c>
      <c r="D23" s="17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88">
        <v>43988</v>
      </c>
      <c r="C24" s="42" t="s">
        <v>25</v>
      </c>
      <c r="D24" s="20">
        <v>22.5</v>
      </c>
      <c r="E24" s="19">
        <v>15.890000000000002</v>
      </c>
      <c r="F24" s="19">
        <v>0</v>
      </c>
      <c r="G24" s="19">
        <v>9.3000000000000007</v>
      </c>
      <c r="H24" s="19">
        <v>5.07</v>
      </c>
      <c r="I24" s="19">
        <v>6.33</v>
      </c>
      <c r="J24" s="19">
        <v>20.55</v>
      </c>
      <c r="K24" s="19">
        <v>0</v>
      </c>
      <c r="L24" s="19">
        <v>0</v>
      </c>
      <c r="M24" s="19">
        <v>26.48</v>
      </c>
      <c r="N24" s="19">
        <v>29.27</v>
      </c>
      <c r="O24" s="19">
        <v>0</v>
      </c>
      <c r="P24" s="19">
        <v>18.600000000000001</v>
      </c>
      <c r="Q24" s="19">
        <v>11.614685212298681</v>
      </c>
      <c r="R24" s="19">
        <v>10.1927352297593</v>
      </c>
      <c r="S24" s="19">
        <v>9.3104801670146138</v>
      </c>
      <c r="T24" s="19">
        <v>24.119449901768174</v>
      </c>
      <c r="U24" s="19">
        <v>26.974533860247892</v>
      </c>
      <c r="V24" s="19">
        <v>28.998505082718754</v>
      </c>
      <c r="W24" s="19">
        <v>45.08</v>
      </c>
      <c r="X24" s="19">
        <v>56.989999999999995</v>
      </c>
      <c r="Y24" s="19">
        <v>52.393511600471882</v>
      </c>
      <c r="Z24" s="19">
        <v>35.86928921568628</v>
      </c>
      <c r="AA24" s="18">
        <v>0</v>
      </c>
    </row>
    <row r="25" spans="2:27" ht="26.25" x14ac:dyDescent="0.25">
      <c r="B25" s="89"/>
      <c r="C25" s="43" t="s">
        <v>26</v>
      </c>
      <c r="D25" s="20">
        <v>0</v>
      </c>
      <c r="E25" s="19">
        <v>0</v>
      </c>
      <c r="F25" s="19">
        <v>9.2543638525564802</v>
      </c>
      <c r="G25" s="19">
        <v>0</v>
      </c>
      <c r="H25" s="19">
        <v>0</v>
      </c>
      <c r="I25" s="19">
        <v>0</v>
      </c>
      <c r="J25" s="19">
        <v>0</v>
      </c>
      <c r="K25" s="19">
        <v>12.12</v>
      </c>
      <c r="L25" s="19">
        <v>12.119999999999997</v>
      </c>
      <c r="M25" s="19">
        <v>0</v>
      </c>
      <c r="N25" s="19">
        <v>0</v>
      </c>
      <c r="O25" s="19">
        <v>12.119999999999997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12.12</v>
      </c>
    </row>
    <row r="26" spans="2:27" ht="26.25" x14ac:dyDescent="0.25">
      <c r="B26" s="89"/>
      <c r="C26" s="43" t="s">
        <v>27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90"/>
      <c r="C27" s="44" t="s">
        <v>28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88">
        <v>43989</v>
      </c>
      <c r="C28" s="42" t="s">
        <v>25</v>
      </c>
      <c r="D28" s="20">
        <v>40.940000000000005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21.75</v>
      </c>
      <c r="O28" s="19">
        <v>19.61</v>
      </c>
      <c r="P28" s="19">
        <v>16.13</v>
      </c>
      <c r="Q28" s="19">
        <v>12.3</v>
      </c>
      <c r="R28" s="19">
        <v>0</v>
      </c>
      <c r="S28" s="19">
        <v>13.58</v>
      </c>
      <c r="T28" s="19">
        <v>22.44</v>
      </c>
      <c r="U28" s="19">
        <v>29.49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8">
        <v>0</v>
      </c>
    </row>
    <row r="29" spans="2:27" ht="26.25" x14ac:dyDescent="0.25">
      <c r="B29" s="89"/>
      <c r="C29" s="43" t="s">
        <v>26</v>
      </c>
      <c r="D29" s="20">
        <v>0</v>
      </c>
      <c r="E29" s="19">
        <v>7.3078947368421048</v>
      </c>
      <c r="F29" s="19">
        <v>7.3</v>
      </c>
      <c r="G29" s="19">
        <v>7.2953571428571422</v>
      </c>
      <c r="H29" s="19">
        <v>7.29</v>
      </c>
      <c r="I29" s="19">
        <v>7.29</v>
      </c>
      <c r="J29" s="19">
        <v>7.29</v>
      </c>
      <c r="K29" s="19">
        <v>9.4259760956175302</v>
      </c>
      <c r="L29" s="19">
        <v>9.0757894736842086</v>
      </c>
      <c r="M29" s="19">
        <v>7.4978289221327197</v>
      </c>
      <c r="N29" s="19">
        <v>0</v>
      </c>
      <c r="O29" s="19">
        <v>0</v>
      </c>
      <c r="P29" s="19">
        <v>0</v>
      </c>
      <c r="Q29" s="19">
        <v>0</v>
      </c>
      <c r="R29" s="19">
        <v>12.120000000000001</v>
      </c>
      <c r="S29" s="19">
        <v>0</v>
      </c>
      <c r="T29" s="19">
        <v>0</v>
      </c>
      <c r="U29" s="19">
        <v>0</v>
      </c>
      <c r="V29" s="19">
        <v>8.5504013663535439</v>
      </c>
      <c r="W29" s="19">
        <v>10.322968776953598</v>
      </c>
      <c r="X29" s="19">
        <v>12.137809344514803</v>
      </c>
      <c r="Y29" s="19">
        <v>10.955</v>
      </c>
      <c r="Z29" s="19">
        <v>9.7550000000000008</v>
      </c>
      <c r="AA29" s="18">
        <v>10.830528846153847</v>
      </c>
    </row>
    <row r="30" spans="2:27" ht="26.25" x14ac:dyDescent="0.25">
      <c r="B30" s="89"/>
      <c r="C30" s="43" t="s">
        <v>27</v>
      </c>
      <c r="D30" s="20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90"/>
      <c r="C31" s="44" t="s">
        <v>28</v>
      </c>
      <c r="D31" s="17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88">
        <v>43990</v>
      </c>
      <c r="C32" s="42" t="s">
        <v>25</v>
      </c>
      <c r="D32" s="20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8">
        <v>0</v>
      </c>
    </row>
    <row r="33" spans="2:27" ht="26.25" x14ac:dyDescent="0.25">
      <c r="B33" s="89"/>
      <c r="C33" s="43" t="s">
        <v>26</v>
      </c>
      <c r="D33" s="20">
        <v>9.5766666666666662</v>
      </c>
      <c r="E33" s="19">
        <v>7.5059380970577001</v>
      </c>
      <c r="F33" s="19">
        <v>12.12</v>
      </c>
      <c r="G33" s="19">
        <v>12.12</v>
      </c>
      <c r="H33" s="19">
        <v>12.12</v>
      </c>
      <c r="I33" s="19">
        <v>12.96</v>
      </c>
      <c r="J33" s="19">
        <v>19.400000000000002</v>
      </c>
      <c r="K33" s="19">
        <v>25.51</v>
      </c>
      <c r="L33" s="19">
        <v>25.21</v>
      </c>
      <c r="M33" s="19">
        <v>15.390469416785205</v>
      </c>
      <c r="N33" s="19">
        <v>12.164999999999999</v>
      </c>
      <c r="O33" s="19">
        <v>11.410119794637762</v>
      </c>
      <c r="P33" s="19">
        <v>11.916932907348242</v>
      </c>
      <c r="Q33" s="19">
        <v>10.361101306036005</v>
      </c>
      <c r="R33" s="19">
        <v>10.395043177892918</v>
      </c>
      <c r="S33" s="19">
        <v>10.468490304709141</v>
      </c>
      <c r="T33" s="19">
        <v>16</v>
      </c>
      <c r="U33" s="19">
        <v>17.46</v>
      </c>
      <c r="V33" s="19">
        <v>16.845044694017879</v>
      </c>
      <c r="W33" s="19">
        <v>16.965319148936171</v>
      </c>
      <c r="X33" s="19">
        <v>18.762481340189083</v>
      </c>
      <c r="Y33" s="19">
        <v>15.25980754062155</v>
      </c>
      <c r="Z33" s="19">
        <v>12.60196218702095</v>
      </c>
      <c r="AA33" s="18">
        <v>8.4055555555555568</v>
      </c>
    </row>
    <row r="34" spans="2:27" ht="26.25" x14ac:dyDescent="0.25">
      <c r="B34" s="89"/>
      <c r="C34" s="43" t="s">
        <v>27</v>
      </c>
      <c r="D34" s="20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 x14ac:dyDescent="0.3">
      <c r="B35" s="89"/>
      <c r="C35" s="50" t="s">
        <v>28</v>
      </c>
      <c r="D35" s="20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8">
        <v>0</v>
      </c>
    </row>
    <row r="36" spans="2:27" ht="26.25" x14ac:dyDescent="0.25">
      <c r="B36" s="88">
        <v>43991</v>
      </c>
      <c r="C36" s="42" t="s">
        <v>25</v>
      </c>
      <c r="D36" s="21">
        <v>44.85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52.29</v>
      </c>
      <c r="K36" s="23">
        <v>0</v>
      </c>
      <c r="L36" s="23">
        <v>72.09</v>
      </c>
      <c r="M36" s="23">
        <v>62.138186714542194</v>
      </c>
      <c r="N36" s="23">
        <v>59.78457288878073</v>
      </c>
      <c r="O36" s="23">
        <v>62.982005928853752</v>
      </c>
      <c r="P36" s="23">
        <v>70.697343153300594</v>
      </c>
      <c r="Q36" s="23">
        <v>62.807652733118978</v>
      </c>
      <c r="R36" s="23">
        <v>58.582173913043476</v>
      </c>
      <c r="S36" s="23">
        <v>51.982163470850281</v>
      </c>
      <c r="T36" s="23">
        <v>55.406864961332545</v>
      </c>
      <c r="U36" s="23">
        <v>0</v>
      </c>
      <c r="V36" s="23">
        <v>0</v>
      </c>
      <c r="W36" s="23">
        <v>0</v>
      </c>
      <c r="X36" s="23">
        <v>56.300000000000004</v>
      </c>
      <c r="Y36" s="23">
        <v>50.318600405679511</v>
      </c>
      <c r="Z36" s="23">
        <v>45.038165734159989</v>
      </c>
      <c r="AA36" s="22">
        <v>39.128095238095241</v>
      </c>
    </row>
    <row r="37" spans="2:27" ht="26.25" x14ac:dyDescent="0.25">
      <c r="B37" s="89"/>
      <c r="C37" s="43" t="s">
        <v>26</v>
      </c>
      <c r="D37" s="20">
        <v>0</v>
      </c>
      <c r="E37" s="19">
        <v>8.5638387715930904</v>
      </c>
      <c r="F37" s="19">
        <v>7.7201605929586172</v>
      </c>
      <c r="G37" s="19">
        <v>12.119999999999997</v>
      </c>
      <c r="H37" s="19">
        <v>12.2</v>
      </c>
      <c r="I37" s="19">
        <v>12.949999999999998</v>
      </c>
      <c r="J37" s="19">
        <v>0</v>
      </c>
      <c r="K37" s="19">
        <v>22.47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20.67</v>
      </c>
      <c r="V37" s="19">
        <v>21.34</v>
      </c>
      <c r="W37" s="19">
        <v>21.04</v>
      </c>
      <c r="X37" s="19">
        <v>0</v>
      </c>
      <c r="Y37" s="19">
        <v>0</v>
      </c>
      <c r="Z37" s="19">
        <v>0</v>
      </c>
      <c r="AA37" s="18">
        <v>0</v>
      </c>
    </row>
    <row r="38" spans="2:27" ht="26.25" x14ac:dyDescent="0.25">
      <c r="B38" s="89"/>
      <c r="C38" s="43" t="s">
        <v>27</v>
      </c>
      <c r="D38" s="20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 x14ac:dyDescent="0.3">
      <c r="B39" s="90"/>
      <c r="C39" s="44" t="s">
        <v>28</v>
      </c>
      <c r="D39" s="17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 x14ac:dyDescent="0.25">
      <c r="B40" s="98">
        <v>43992</v>
      </c>
      <c r="C40" s="51" t="s">
        <v>25</v>
      </c>
      <c r="D40" s="20">
        <v>0</v>
      </c>
      <c r="E40" s="19">
        <v>0</v>
      </c>
      <c r="F40" s="19">
        <v>35.22</v>
      </c>
      <c r="G40" s="19">
        <v>31.306176470588237</v>
      </c>
      <c r="H40" s="19">
        <v>31.004302998421885</v>
      </c>
      <c r="I40" s="19">
        <v>32.584444444444451</v>
      </c>
      <c r="J40" s="19">
        <v>42.737411842980706</v>
      </c>
      <c r="K40" s="19">
        <v>55.985367965367963</v>
      </c>
      <c r="L40" s="19">
        <v>71.844145321484589</v>
      </c>
      <c r="M40" s="19">
        <v>67.41</v>
      </c>
      <c r="N40" s="19">
        <v>64.006297195848958</v>
      </c>
      <c r="O40" s="19">
        <v>58.358141212850022</v>
      </c>
      <c r="P40" s="19">
        <v>55.049323116219668</v>
      </c>
      <c r="Q40" s="19">
        <v>48.887977902224904</v>
      </c>
      <c r="R40" s="19">
        <v>45.426518970549218</v>
      </c>
      <c r="S40" s="19">
        <v>42.998666666666665</v>
      </c>
      <c r="T40" s="19">
        <v>45.688135086670648</v>
      </c>
      <c r="U40" s="19">
        <v>48.881499841118519</v>
      </c>
      <c r="V40" s="19">
        <v>45.064999999999998</v>
      </c>
      <c r="W40" s="19">
        <v>50.635555555555555</v>
      </c>
      <c r="X40" s="19">
        <v>0</v>
      </c>
      <c r="Y40" s="19">
        <v>0</v>
      </c>
      <c r="Z40" s="19">
        <v>0</v>
      </c>
      <c r="AA40" s="18">
        <v>0</v>
      </c>
    </row>
    <row r="41" spans="2:27" ht="26.25" x14ac:dyDescent="0.25">
      <c r="B41" s="89"/>
      <c r="C41" s="43" t="s">
        <v>26</v>
      </c>
      <c r="D41" s="20">
        <v>8.6682450009706855</v>
      </c>
      <c r="E41" s="19">
        <v>7.58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17.979999999999997</v>
      </c>
      <c r="Y41" s="19">
        <v>18.309999999999999</v>
      </c>
      <c r="Z41" s="19">
        <v>16.990000000000002</v>
      </c>
      <c r="AA41" s="18">
        <v>12.22782328847279</v>
      </c>
    </row>
    <row r="42" spans="2:27" ht="26.25" x14ac:dyDescent="0.25">
      <c r="B42" s="89"/>
      <c r="C42" s="43" t="s">
        <v>27</v>
      </c>
      <c r="D42" s="20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 x14ac:dyDescent="0.3">
      <c r="B43" s="90"/>
      <c r="C43" s="44" t="s">
        <v>28</v>
      </c>
      <c r="D43" s="17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 x14ac:dyDescent="0.25">
      <c r="B44" s="88">
        <v>43993</v>
      </c>
      <c r="C44" s="42" t="s">
        <v>25</v>
      </c>
      <c r="D44" s="20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46.620000000000005</v>
      </c>
      <c r="M44" s="19">
        <v>46.65</v>
      </c>
      <c r="N44" s="19">
        <v>45.780000000000008</v>
      </c>
      <c r="O44" s="19">
        <v>48.859999999999992</v>
      </c>
      <c r="P44" s="19">
        <v>45.623980757666864</v>
      </c>
      <c r="Q44" s="19">
        <v>45.032258064516128</v>
      </c>
      <c r="R44" s="19">
        <v>36.913066939890705</v>
      </c>
      <c r="S44" s="19">
        <v>36.639402985074632</v>
      </c>
      <c r="T44" s="19">
        <v>33.025517241379312</v>
      </c>
      <c r="U44" s="19">
        <v>35.523030303030303</v>
      </c>
      <c r="V44" s="19">
        <v>49.64</v>
      </c>
      <c r="W44" s="19">
        <v>0</v>
      </c>
      <c r="X44" s="19">
        <v>0</v>
      </c>
      <c r="Y44" s="19">
        <v>0</v>
      </c>
      <c r="Z44" s="19">
        <v>45.560000000000009</v>
      </c>
      <c r="AA44" s="18">
        <v>33.71</v>
      </c>
    </row>
    <row r="45" spans="2:27" ht="26.25" x14ac:dyDescent="0.25">
      <c r="B45" s="89"/>
      <c r="C45" s="43" t="s">
        <v>26</v>
      </c>
      <c r="D45" s="20">
        <v>9.2730416911332938</v>
      </c>
      <c r="E45" s="19">
        <v>8.3841102972856518</v>
      </c>
      <c r="F45" s="19">
        <v>7.7993770139634799</v>
      </c>
      <c r="G45" s="19">
        <v>8.2886938127974616</v>
      </c>
      <c r="H45" s="19">
        <v>8.4497872340425531</v>
      </c>
      <c r="I45" s="19">
        <v>8.5155223880597024</v>
      </c>
      <c r="J45" s="19">
        <v>8.126249105225483</v>
      </c>
      <c r="K45" s="19">
        <v>12.855744125326371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20.28</v>
      </c>
      <c r="X45" s="19">
        <v>23.75</v>
      </c>
      <c r="Y45" s="19">
        <v>21.6</v>
      </c>
      <c r="Z45" s="19">
        <v>0</v>
      </c>
      <c r="AA45" s="18">
        <v>0</v>
      </c>
    </row>
    <row r="46" spans="2:27" ht="26.25" x14ac:dyDescent="0.25">
      <c r="B46" s="89"/>
      <c r="C46" s="43" t="s">
        <v>27</v>
      </c>
      <c r="D46" s="20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 x14ac:dyDescent="0.3">
      <c r="B47" s="90"/>
      <c r="C47" s="44" t="s">
        <v>28</v>
      </c>
      <c r="D47" s="17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 x14ac:dyDescent="0.25">
      <c r="B48" s="88">
        <v>43994</v>
      </c>
      <c r="C48" s="42" t="s">
        <v>25</v>
      </c>
      <c r="D48" s="20">
        <v>36.71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66.709999999999994</v>
      </c>
      <c r="M48" s="19">
        <v>0</v>
      </c>
      <c r="N48" s="19">
        <v>57.41</v>
      </c>
      <c r="O48" s="19">
        <v>65.72</v>
      </c>
      <c r="P48" s="19">
        <v>60.09</v>
      </c>
      <c r="Q48" s="19">
        <v>49.630756720876207</v>
      </c>
      <c r="R48" s="19">
        <v>41.102028272894891</v>
      </c>
      <c r="S48" s="19">
        <v>38.01</v>
      </c>
      <c r="T48" s="19">
        <v>50.13</v>
      </c>
      <c r="U48" s="19">
        <v>48.78</v>
      </c>
      <c r="V48" s="19">
        <v>53.136224737267582</v>
      </c>
      <c r="W48" s="19">
        <v>55.52000000000001</v>
      </c>
      <c r="X48" s="19">
        <v>61.790000000000006</v>
      </c>
      <c r="Y48" s="19">
        <v>50.582584933530285</v>
      </c>
      <c r="Z48" s="19">
        <v>46.6029827719208</v>
      </c>
      <c r="AA48" s="18">
        <v>34.573103448275859</v>
      </c>
    </row>
    <row r="49" spans="2:27" ht="26.25" x14ac:dyDescent="0.25">
      <c r="B49" s="89"/>
      <c r="C49" s="43" t="s">
        <v>26</v>
      </c>
      <c r="D49" s="20">
        <v>0</v>
      </c>
      <c r="E49" s="19">
        <v>7.3088888888888892</v>
      </c>
      <c r="F49" s="19">
        <v>7.3</v>
      </c>
      <c r="G49" s="19">
        <v>7.29</v>
      </c>
      <c r="H49" s="19">
        <v>7.29</v>
      </c>
      <c r="I49" s="19">
        <v>7.2900000000000009</v>
      </c>
      <c r="J49" s="19">
        <v>8.16</v>
      </c>
      <c r="K49" s="19">
        <v>12.214951284322408</v>
      </c>
      <c r="L49" s="19">
        <v>0</v>
      </c>
      <c r="M49" s="19">
        <v>21.62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8">
        <v>0</v>
      </c>
    </row>
    <row r="50" spans="2:27" ht="26.25" x14ac:dyDescent="0.25">
      <c r="B50" s="89"/>
      <c r="C50" s="43" t="s">
        <v>27</v>
      </c>
      <c r="D50" s="20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 x14ac:dyDescent="0.3">
      <c r="B51" s="90"/>
      <c r="C51" s="44" t="s">
        <v>28</v>
      </c>
      <c r="D51" s="17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 x14ac:dyDescent="0.25">
      <c r="B52" s="88">
        <v>43995</v>
      </c>
      <c r="C52" s="42" t="s">
        <v>25</v>
      </c>
      <c r="D52" s="20">
        <v>61.81889991728702</v>
      </c>
      <c r="E52" s="19">
        <v>45.08</v>
      </c>
      <c r="F52" s="19">
        <v>34.979999999999997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43.609999999999992</v>
      </c>
      <c r="Q52" s="19">
        <v>35.46</v>
      </c>
      <c r="R52" s="19">
        <v>32.072584856396865</v>
      </c>
      <c r="S52" s="19">
        <v>34.375</v>
      </c>
      <c r="T52" s="19">
        <v>46.85</v>
      </c>
      <c r="U52" s="19">
        <v>0</v>
      </c>
      <c r="V52" s="19">
        <v>0</v>
      </c>
      <c r="W52" s="19">
        <v>0</v>
      </c>
      <c r="X52" s="19">
        <v>0</v>
      </c>
      <c r="Y52" s="19">
        <v>68.63000000000001</v>
      </c>
      <c r="Z52" s="19">
        <v>55.769999999999996</v>
      </c>
      <c r="AA52" s="18">
        <v>42.99</v>
      </c>
    </row>
    <row r="53" spans="2:27" ht="26.25" x14ac:dyDescent="0.25">
      <c r="B53" s="89"/>
      <c r="C53" s="43" t="s">
        <v>26</v>
      </c>
      <c r="D53" s="20">
        <v>0</v>
      </c>
      <c r="E53" s="19">
        <v>0</v>
      </c>
      <c r="F53" s="19">
        <v>0</v>
      </c>
      <c r="G53" s="19">
        <v>7.29</v>
      </c>
      <c r="H53" s="19">
        <v>7.8100654372397376</v>
      </c>
      <c r="I53" s="19">
        <v>8.0865970772442601</v>
      </c>
      <c r="J53" s="19">
        <v>8.2895027162557451</v>
      </c>
      <c r="K53" s="19">
        <v>17.55</v>
      </c>
      <c r="L53" s="19">
        <v>11.520798267326732</v>
      </c>
      <c r="M53" s="19">
        <v>11.188936170212767</v>
      </c>
      <c r="N53" s="19">
        <v>9.1010544469081047</v>
      </c>
      <c r="O53" s="19">
        <v>9.0333333333333332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17.04</v>
      </c>
      <c r="V53" s="19">
        <v>18.21</v>
      </c>
      <c r="W53" s="19">
        <v>16.55</v>
      </c>
      <c r="X53" s="19">
        <v>12.327142857142857</v>
      </c>
      <c r="Y53" s="19">
        <v>0</v>
      </c>
      <c r="Z53" s="19">
        <v>0</v>
      </c>
      <c r="AA53" s="18">
        <v>0</v>
      </c>
    </row>
    <row r="54" spans="2:27" ht="26.25" x14ac:dyDescent="0.25">
      <c r="B54" s="89"/>
      <c r="C54" s="43" t="s">
        <v>27</v>
      </c>
      <c r="D54" s="20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 x14ac:dyDescent="0.3">
      <c r="B55" s="90"/>
      <c r="C55" s="44" t="s">
        <v>28</v>
      </c>
      <c r="D55" s="17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 x14ac:dyDescent="0.25">
      <c r="B56" s="88">
        <v>43996</v>
      </c>
      <c r="C56" s="42" t="s">
        <v>25</v>
      </c>
      <c r="D56" s="20">
        <v>55.22999999999999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26.899999999999995</v>
      </c>
      <c r="N56" s="19">
        <v>31.500000000000004</v>
      </c>
      <c r="O56" s="19">
        <v>32.750000000000007</v>
      </c>
      <c r="P56" s="19">
        <v>28.774368308351182</v>
      </c>
      <c r="Q56" s="19">
        <v>21.400293255131967</v>
      </c>
      <c r="R56" s="19">
        <v>18.195113520840394</v>
      </c>
      <c r="S56" s="19">
        <v>20.056199008768591</v>
      </c>
      <c r="T56" s="19">
        <v>22.128297795446333</v>
      </c>
      <c r="U56" s="19">
        <v>28.700753598645214</v>
      </c>
      <c r="V56" s="19">
        <v>39.11</v>
      </c>
      <c r="W56" s="19">
        <v>45.92</v>
      </c>
      <c r="X56" s="19">
        <v>48.037367953839322</v>
      </c>
      <c r="Y56" s="19">
        <v>58.152682926829264</v>
      </c>
      <c r="Z56" s="19">
        <v>0</v>
      </c>
      <c r="AA56" s="18">
        <v>0</v>
      </c>
    </row>
    <row r="57" spans="2:27" ht="26.25" x14ac:dyDescent="0.25">
      <c r="B57" s="89"/>
      <c r="C57" s="43" t="s">
        <v>26</v>
      </c>
      <c r="D57" s="20">
        <v>0</v>
      </c>
      <c r="E57" s="19">
        <v>9.5921232587589706</v>
      </c>
      <c r="F57" s="19">
        <v>12.12</v>
      </c>
      <c r="G57" s="19">
        <v>12.12</v>
      </c>
      <c r="H57" s="19">
        <v>12.12</v>
      </c>
      <c r="I57" s="19">
        <v>12.12</v>
      </c>
      <c r="J57" s="19">
        <v>12.12</v>
      </c>
      <c r="K57" s="19">
        <v>12.12</v>
      </c>
      <c r="L57" s="19">
        <v>7.656044362292052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18.62</v>
      </c>
      <c r="AA57" s="18">
        <v>12.74</v>
      </c>
    </row>
    <row r="58" spans="2:27" ht="26.25" x14ac:dyDescent="0.25">
      <c r="B58" s="89"/>
      <c r="C58" s="43" t="s">
        <v>27</v>
      </c>
      <c r="D58" s="20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 x14ac:dyDescent="0.3">
      <c r="B59" s="90"/>
      <c r="C59" s="44" t="s">
        <v>28</v>
      </c>
      <c r="D59" s="17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 x14ac:dyDescent="0.25">
      <c r="B60" s="88">
        <v>43997</v>
      </c>
      <c r="C60" s="42" t="s">
        <v>25</v>
      </c>
      <c r="D60" s="20">
        <v>36.020000000000003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64.760000000000005</v>
      </c>
      <c r="P60" s="19">
        <v>66.78</v>
      </c>
      <c r="Q60" s="19">
        <v>63.620000000000005</v>
      </c>
      <c r="R60" s="19">
        <v>63.36</v>
      </c>
      <c r="S60" s="19">
        <v>62.69</v>
      </c>
      <c r="T60" s="19">
        <v>62.78</v>
      </c>
      <c r="U60" s="19">
        <v>58.58</v>
      </c>
      <c r="V60" s="19">
        <v>58.500000000000007</v>
      </c>
      <c r="W60" s="19">
        <v>61.5</v>
      </c>
      <c r="X60" s="19">
        <v>61.410017636684302</v>
      </c>
      <c r="Y60" s="19">
        <v>53.959999999999994</v>
      </c>
      <c r="Z60" s="19">
        <v>49.887804878048783</v>
      </c>
      <c r="AA60" s="18">
        <v>49.143807439824947</v>
      </c>
    </row>
    <row r="61" spans="2:27" ht="26.25" x14ac:dyDescent="0.25">
      <c r="B61" s="89"/>
      <c r="C61" s="43" t="s">
        <v>26</v>
      </c>
      <c r="D61" s="20">
        <v>0</v>
      </c>
      <c r="E61" s="19">
        <v>12.120000000000001</v>
      </c>
      <c r="F61" s="19">
        <v>12.119999999999997</v>
      </c>
      <c r="G61" s="19">
        <v>12.12</v>
      </c>
      <c r="H61" s="19">
        <v>12.120000000000001</v>
      </c>
      <c r="I61" s="19">
        <v>12.120000000000001</v>
      </c>
      <c r="J61" s="19">
        <v>17.510000000000002</v>
      </c>
      <c r="K61" s="19">
        <v>22.570000000000004</v>
      </c>
      <c r="L61" s="19">
        <v>23.1</v>
      </c>
      <c r="M61" s="19">
        <v>21.94</v>
      </c>
      <c r="N61" s="19">
        <v>20.96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8">
        <v>0</v>
      </c>
    </row>
    <row r="62" spans="2:27" ht="26.25" x14ac:dyDescent="0.25">
      <c r="B62" s="89"/>
      <c r="C62" s="43" t="s">
        <v>27</v>
      </c>
      <c r="D62" s="20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 x14ac:dyDescent="0.3">
      <c r="B63" s="89"/>
      <c r="C63" s="50" t="s">
        <v>28</v>
      </c>
      <c r="D63" s="20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8">
        <v>0</v>
      </c>
    </row>
    <row r="64" spans="2:27" ht="26.25" x14ac:dyDescent="0.25">
      <c r="B64" s="88">
        <v>43998</v>
      </c>
      <c r="C64" s="42" t="s">
        <v>25</v>
      </c>
      <c r="D64" s="21">
        <v>46.31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64.760000000000019</v>
      </c>
      <c r="O64" s="23">
        <v>64.670000000000016</v>
      </c>
      <c r="P64" s="23">
        <v>62.570000000000007</v>
      </c>
      <c r="Q64" s="23">
        <v>58.85</v>
      </c>
      <c r="R64" s="23">
        <v>49.541572752316561</v>
      </c>
      <c r="S64" s="23">
        <v>46.994166666666665</v>
      </c>
      <c r="T64" s="23">
        <v>53.209999999999994</v>
      </c>
      <c r="U64" s="23">
        <v>52.284261466233303</v>
      </c>
      <c r="V64" s="23">
        <v>57.753931309414291</v>
      </c>
      <c r="W64" s="23">
        <v>61.517332280978685</v>
      </c>
      <c r="X64" s="23">
        <v>0</v>
      </c>
      <c r="Y64" s="23">
        <v>59.45000000000001</v>
      </c>
      <c r="Z64" s="23">
        <v>0</v>
      </c>
      <c r="AA64" s="22">
        <v>0</v>
      </c>
    </row>
    <row r="65" spans="2:27" ht="26.25" x14ac:dyDescent="0.25">
      <c r="B65" s="89"/>
      <c r="C65" s="43" t="s">
        <v>26</v>
      </c>
      <c r="D65" s="20">
        <v>0</v>
      </c>
      <c r="E65" s="19">
        <v>8.1300000000000008</v>
      </c>
      <c r="F65" s="19">
        <v>12.59</v>
      </c>
      <c r="G65" s="19">
        <v>12.15</v>
      </c>
      <c r="H65" s="19">
        <v>12.12</v>
      </c>
      <c r="I65" s="19">
        <v>12.99</v>
      </c>
      <c r="J65" s="19">
        <v>18.100000000000001</v>
      </c>
      <c r="K65" s="19">
        <v>23.190000000000005</v>
      </c>
      <c r="L65" s="19">
        <v>24.959999999999997</v>
      </c>
      <c r="M65" s="19">
        <v>22.74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22.46</v>
      </c>
      <c r="Y65" s="19">
        <v>0</v>
      </c>
      <c r="Z65" s="19">
        <v>19.489999999999995</v>
      </c>
      <c r="AA65" s="18">
        <v>10.917038985888544</v>
      </c>
    </row>
    <row r="66" spans="2:27" ht="26.25" x14ac:dyDescent="0.25">
      <c r="B66" s="89"/>
      <c r="C66" s="43" t="s">
        <v>27</v>
      </c>
      <c r="D66" s="20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 x14ac:dyDescent="0.3">
      <c r="B67" s="90"/>
      <c r="C67" s="44" t="s">
        <v>28</v>
      </c>
      <c r="D67" s="17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 x14ac:dyDescent="0.25">
      <c r="B68" s="98">
        <v>43999</v>
      </c>
      <c r="C68" s="51" t="s">
        <v>25</v>
      </c>
      <c r="D68" s="20">
        <v>0</v>
      </c>
      <c r="E68" s="19">
        <v>35.61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69.77</v>
      </c>
      <c r="M68" s="19">
        <v>66.5</v>
      </c>
      <c r="N68" s="19">
        <v>63.63</v>
      </c>
      <c r="O68" s="19">
        <v>60.384796858996239</v>
      </c>
      <c r="P68" s="19">
        <v>54.633847171683762</v>
      </c>
      <c r="Q68" s="19">
        <v>54.642236072246249</v>
      </c>
      <c r="R68" s="19">
        <v>48.672854254732592</v>
      </c>
      <c r="S68" s="19">
        <v>47.397482035067547</v>
      </c>
      <c r="T68" s="19">
        <v>50.244908784731969</v>
      </c>
      <c r="U68" s="19">
        <v>47.50512869399428</v>
      </c>
      <c r="V68" s="19">
        <v>50.1060632725749</v>
      </c>
      <c r="W68" s="19">
        <v>53.614100000000001</v>
      </c>
      <c r="X68" s="19">
        <v>51.415927152317877</v>
      </c>
      <c r="Y68" s="19">
        <v>48.398780145463832</v>
      </c>
      <c r="Z68" s="19">
        <v>44.837410440122831</v>
      </c>
      <c r="AA68" s="18">
        <v>40.066218181818179</v>
      </c>
    </row>
    <row r="69" spans="2:27" ht="26.25" x14ac:dyDescent="0.25">
      <c r="B69" s="89"/>
      <c r="C69" s="43" t="s">
        <v>26</v>
      </c>
      <c r="D69" s="20">
        <v>9.64</v>
      </c>
      <c r="E69" s="19">
        <v>0</v>
      </c>
      <c r="F69" s="19">
        <v>13.01</v>
      </c>
      <c r="G69" s="19">
        <v>12.51</v>
      </c>
      <c r="H69" s="19">
        <v>12.22</v>
      </c>
      <c r="I69" s="19">
        <v>12.89</v>
      </c>
      <c r="J69" s="19">
        <v>16.299999999999997</v>
      </c>
      <c r="K69" s="19">
        <v>22.02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8">
        <v>0</v>
      </c>
    </row>
    <row r="70" spans="2:27" ht="26.25" x14ac:dyDescent="0.25">
      <c r="B70" s="89"/>
      <c r="C70" s="43" t="s">
        <v>27</v>
      </c>
      <c r="D70" s="20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 x14ac:dyDescent="0.3">
      <c r="B71" s="90"/>
      <c r="C71" s="44" t="s">
        <v>28</v>
      </c>
      <c r="D71" s="17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 x14ac:dyDescent="0.25">
      <c r="B72" s="88">
        <v>44000</v>
      </c>
      <c r="C72" s="42" t="s">
        <v>25</v>
      </c>
      <c r="D72" s="20">
        <v>38.128517323004083</v>
      </c>
      <c r="E72" s="19">
        <v>31.83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57.859999999999992</v>
      </c>
      <c r="O72" s="19">
        <v>55.731260504201686</v>
      </c>
      <c r="P72" s="19">
        <v>52.871956106870222</v>
      </c>
      <c r="Q72" s="19">
        <v>48.339546197131959</v>
      </c>
      <c r="R72" s="19">
        <v>44.436674769081186</v>
      </c>
      <c r="S72" s="19">
        <v>42.709372672909858</v>
      </c>
      <c r="T72" s="19">
        <v>41.289275263695131</v>
      </c>
      <c r="U72" s="19">
        <v>47.263450292397657</v>
      </c>
      <c r="V72" s="19">
        <v>45.655121951219513</v>
      </c>
      <c r="W72" s="19">
        <v>50.500407331975559</v>
      </c>
      <c r="X72" s="19">
        <v>51.297503692762184</v>
      </c>
      <c r="Y72" s="19">
        <v>47.10032786885246</v>
      </c>
      <c r="Z72" s="19">
        <v>46.218858123009063</v>
      </c>
      <c r="AA72" s="18">
        <v>37.533421052631581</v>
      </c>
    </row>
    <row r="73" spans="2:27" ht="26.25" x14ac:dyDescent="0.25">
      <c r="B73" s="89"/>
      <c r="C73" s="43" t="s">
        <v>26</v>
      </c>
      <c r="D73" s="20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18.91</v>
      </c>
      <c r="L73" s="19">
        <v>20.959999999999997</v>
      </c>
      <c r="M73" s="19">
        <v>19.48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 x14ac:dyDescent="0.25">
      <c r="B74" s="89"/>
      <c r="C74" s="43" t="s">
        <v>27</v>
      </c>
      <c r="D74" s="20">
        <v>0</v>
      </c>
      <c r="E74" s="19">
        <v>0</v>
      </c>
      <c r="F74" s="19">
        <v>11.16</v>
      </c>
      <c r="G74" s="19">
        <v>11</v>
      </c>
      <c r="H74" s="19">
        <v>10.97</v>
      </c>
      <c r="I74" s="19">
        <v>12.01</v>
      </c>
      <c r="J74" s="19">
        <v>14.44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 x14ac:dyDescent="0.3">
      <c r="B75" s="90"/>
      <c r="C75" s="44" t="s">
        <v>28</v>
      </c>
      <c r="D75" s="17">
        <v>0</v>
      </c>
      <c r="E75" s="16">
        <v>0</v>
      </c>
      <c r="F75" s="16">
        <v>33.479999999999997</v>
      </c>
      <c r="G75" s="16">
        <v>33</v>
      </c>
      <c r="H75" s="16">
        <v>32.909999999999997</v>
      </c>
      <c r="I75" s="16">
        <v>36.020000000000003</v>
      </c>
      <c r="J75" s="16">
        <v>43.32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 x14ac:dyDescent="0.25">
      <c r="B76" s="88">
        <v>44001</v>
      </c>
      <c r="C76" s="42" t="s">
        <v>25</v>
      </c>
      <c r="D76" s="20">
        <v>36.564090909090908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55.04999999999999</v>
      </c>
      <c r="N76" s="19">
        <v>51.000000000000007</v>
      </c>
      <c r="O76" s="19">
        <v>50.52</v>
      </c>
      <c r="P76" s="19">
        <v>48.6</v>
      </c>
      <c r="Q76" s="19">
        <v>46.01</v>
      </c>
      <c r="R76" s="19">
        <v>38.382466487935659</v>
      </c>
      <c r="S76" s="19">
        <v>36.459600000000002</v>
      </c>
      <c r="T76" s="19">
        <v>42.02</v>
      </c>
      <c r="U76" s="19">
        <v>42.070901883052521</v>
      </c>
      <c r="V76" s="19">
        <v>42.420020946795141</v>
      </c>
      <c r="W76" s="19">
        <v>46.095555555555556</v>
      </c>
      <c r="X76" s="19">
        <v>54.090900047370923</v>
      </c>
      <c r="Y76" s="19">
        <v>55.139999999999993</v>
      </c>
      <c r="Z76" s="19">
        <v>51.080000000000005</v>
      </c>
      <c r="AA76" s="18">
        <v>0</v>
      </c>
    </row>
    <row r="77" spans="2:27" ht="26.25" x14ac:dyDescent="0.25">
      <c r="B77" s="89"/>
      <c r="C77" s="43" t="s">
        <v>26</v>
      </c>
      <c r="D77" s="20">
        <v>0</v>
      </c>
      <c r="E77" s="19">
        <v>0</v>
      </c>
      <c r="F77" s="19">
        <v>7.29</v>
      </c>
      <c r="G77" s="19">
        <v>0</v>
      </c>
      <c r="H77" s="19">
        <v>0</v>
      </c>
      <c r="I77" s="19">
        <v>0</v>
      </c>
      <c r="J77" s="19">
        <v>0</v>
      </c>
      <c r="K77" s="19">
        <v>17.89</v>
      </c>
      <c r="L77" s="19">
        <v>19.139999999999997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8">
        <v>15.14</v>
      </c>
    </row>
    <row r="78" spans="2:27" ht="26.25" x14ac:dyDescent="0.25">
      <c r="B78" s="89"/>
      <c r="C78" s="43" t="s">
        <v>27</v>
      </c>
      <c r="D78" s="20">
        <v>0</v>
      </c>
      <c r="E78" s="19">
        <v>11.94</v>
      </c>
      <c r="F78" s="19">
        <v>0</v>
      </c>
      <c r="G78" s="19">
        <v>10.65</v>
      </c>
      <c r="H78" s="19">
        <v>10.56</v>
      </c>
      <c r="I78" s="19">
        <v>11.67</v>
      </c>
      <c r="J78" s="19">
        <v>15.28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 x14ac:dyDescent="0.3">
      <c r="B79" s="90"/>
      <c r="C79" s="44" t="s">
        <v>28</v>
      </c>
      <c r="D79" s="17">
        <v>0</v>
      </c>
      <c r="E79" s="16">
        <v>35.81</v>
      </c>
      <c r="F79" s="16">
        <v>0</v>
      </c>
      <c r="G79" s="16">
        <v>31.95</v>
      </c>
      <c r="H79" s="16">
        <v>31.68</v>
      </c>
      <c r="I79" s="16">
        <v>35.01</v>
      </c>
      <c r="J79" s="16">
        <v>45.84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 x14ac:dyDescent="0.25">
      <c r="B80" s="88">
        <v>44002</v>
      </c>
      <c r="C80" s="42" t="s">
        <v>25</v>
      </c>
      <c r="D80" s="20">
        <v>40.92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30.99</v>
      </c>
      <c r="Q80" s="19">
        <v>33.570039814200392</v>
      </c>
      <c r="R80" s="19">
        <v>23.419143548687394</v>
      </c>
      <c r="S80" s="19">
        <v>19.755161290322583</v>
      </c>
      <c r="T80" s="19">
        <v>23.705238095238094</v>
      </c>
      <c r="U80" s="19">
        <v>26.906709206927989</v>
      </c>
      <c r="V80" s="19">
        <v>36.99</v>
      </c>
      <c r="W80" s="19">
        <v>42.624760432766614</v>
      </c>
      <c r="X80" s="19">
        <v>53.25</v>
      </c>
      <c r="Y80" s="19">
        <v>56.069999999999993</v>
      </c>
      <c r="Z80" s="19">
        <v>0</v>
      </c>
      <c r="AA80" s="18">
        <v>0</v>
      </c>
    </row>
    <row r="81" spans="2:27" ht="26.25" x14ac:dyDescent="0.25">
      <c r="B81" s="89"/>
      <c r="C81" s="43" t="s">
        <v>26</v>
      </c>
      <c r="D81" s="20">
        <v>0</v>
      </c>
      <c r="E81" s="19">
        <v>7.2970000000000006</v>
      </c>
      <c r="F81" s="19">
        <v>7.5561960213488604</v>
      </c>
      <c r="G81" s="19">
        <v>8.054933670246367</v>
      </c>
      <c r="H81" s="19">
        <v>8.4262098501070657</v>
      </c>
      <c r="I81" s="19">
        <v>8.5803597601598938</v>
      </c>
      <c r="J81" s="19">
        <v>8.4747169811320742</v>
      </c>
      <c r="K81" s="19">
        <v>9.9972341048930549</v>
      </c>
      <c r="L81" s="19">
        <v>9.5619836302359165</v>
      </c>
      <c r="M81" s="19">
        <v>9.3792613636363615</v>
      </c>
      <c r="N81" s="19">
        <v>7.2970000000000006</v>
      </c>
      <c r="O81" s="19">
        <v>7.2972000000000001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16.39</v>
      </c>
      <c r="AA81" s="18">
        <v>13.76</v>
      </c>
    </row>
    <row r="82" spans="2:27" ht="26.25" x14ac:dyDescent="0.25">
      <c r="B82" s="89"/>
      <c r="C82" s="43" t="s">
        <v>27</v>
      </c>
      <c r="D82" s="20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 x14ac:dyDescent="0.3">
      <c r="B83" s="90"/>
      <c r="C83" s="44" t="s">
        <v>28</v>
      </c>
      <c r="D83" s="17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 x14ac:dyDescent="0.25">
      <c r="B84" s="88">
        <v>44003</v>
      </c>
      <c r="C84" s="42" t="s">
        <v>25</v>
      </c>
      <c r="D84" s="20">
        <v>0</v>
      </c>
      <c r="E84" s="19">
        <v>0</v>
      </c>
      <c r="F84" s="19">
        <v>29.4</v>
      </c>
      <c r="G84" s="19">
        <v>27.019999999999996</v>
      </c>
      <c r="H84" s="19">
        <v>24.17</v>
      </c>
      <c r="I84" s="19">
        <v>21.2</v>
      </c>
      <c r="J84" s="19">
        <v>21.15</v>
      </c>
      <c r="K84" s="19">
        <v>0</v>
      </c>
      <c r="L84" s="19">
        <v>0</v>
      </c>
      <c r="M84" s="19">
        <v>0</v>
      </c>
      <c r="N84" s="19">
        <v>0</v>
      </c>
      <c r="O84" s="19">
        <v>29.330000000000002</v>
      </c>
      <c r="P84" s="19">
        <v>28.5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54.41</v>
      </c>
      <c r="Y84" s="19">
        <v>0</v>
      </c>
      <c r="Z84" s="19">
        <v>52.5</v>
      </c>
      <c r="AA84" s="18">
        <v>0</v>
      </c>
    </row>
    <row r="85" spans="2:27" ht="26.25" x14ac:dyDescent="0.25">
      <c r="B85" s="89"/>
      <c r="C85" s="43" t="s">
        <v>26</v>
      </c>
      <c r="D85" s="20">
        <v>9.7176510067114084</v>
      </c>
      <c r="E85" s="19">
        <v>7.2989743589743599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12.12</v>
      </c>
      <c r="L85" s="19">
        <v>8.8868732205660699</v>
      </c>
      <c r="M85" s="19">
        <v>7.2970000000000006</v>
      </c>
      <c r="N85" s="19">
        <v>7.296976744186046</v>
      </c>
      <c r="O85" s="19">
        <v>0</v>
      </c>
      <c r="P85" s="19">
        <v>0</v>
      </c>
      <c r="Q85" s="19">
        <v>12.119999999999997</v>
      </c>
      <c r="R85" s="19">
        <v>12.12</v>
      </c>
      <c r="S85" s="19">
        <v>12.12</v>
      </c>
      <c r="T85" s="19">
        <v>12.12</v>
      </c>
      <c r="U85" s="19">
        <v>12.12</v>
      </c>
      <c r="V85" s="19">
        <v>13.36</v>
      </c>
      <c r="W85" s="19">
        <v>16.63</v>
      </c>
      <c r="X85" s="19">
        <v>0</v>
      </c>
      <c r="Y85" s="19">
        <v>18.399999999999999</v>
      </c>
      <c r="Z85" s="19">
        <v>0</v>
      </c>
      <c r="AA85" s="18">
        <v>15.79</v>
      </c>
    </row>
    <row r="86" spans="2:27" ht="26.25" x14ac:dyDescent="0.25">
      <c r="B86" s="89"/>
      <c r="C86" s="43" t="s">
        <v>27</v>
      </c>
      <c r="D86" s="20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 x14ac:dyDescent="0.3">
      <c r="B87" s="90"/>
      <c r="C87" s="44" t="s">
        <v>28</v>
      </c>
      <c r="D87" s="17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 x14ac:dyDescent="0.25">
      <c r="B88" s="88">
        <v>44004</v>
      </c>
      <c r="C88" s="42" t="s">
        <v>25</v>
      </c>
      <c r="D88" s="20">
        <v>36.89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50.4</v>
      </c>
      <c r="N88" s="19">
        <v>45.9</v>
      </c>
      <c r="O88" s="19">
        <v>43.2</v>
      </c>
      <c r="P88" s="19">
        <v>41.28</v>
      </c>
      <c r="Q88" s="19">
        <v>33.136321616385281</v>
      </c>
      <c r="R88" s="19">
        <v>30.45277618775043</v>
      </c>
      <c r="S88" s="19">
        <v>28.451572629051622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8">
        <v>0</v>
      </c>
    </row>
    <row r="89" spans="2:27" ht="26.25" x14ac:dyDescent="0.25">
      <c r="B89" s="89"/>
      <c r="C89" s="43" t="s">
        <v>26</v>
      </c>
      <c r="D89" s="20">
        <v>0</v>
      </c>
      <c r="E89" s="19">
        <v>12.12</v>
      </c>
      <c r="F89" s="19">
        <v>12.120000000000001</v>
      </c>
      <c r="G89" s="19">
        <v>12.12</v>
      </c>
      <c r="H89" s="19">
        <v>12.120000000000001</v>
      </c>
      <c r="I89" s="19">
        <v>12.12</v>
      </c>
      <c r="J89" s="19">
        <v>13.940000000000001</v>
      </c>
      <c r="K89" s="19">
        <v>17.3</v>
      </c>
      <c r="L89" s="19">
        <v>17.600000000000005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12.12</v>
      </c>
      <c r="U89" s="19">
        <v>9.8199752781211362</v>
      </c>
      <c r="V89" s="19">
        <v>11.180915576694412</v>
      </c>
      <c r="W89" s="19">
        <v>10.51</v>
      </c>
      <c r="X89" s="19">
        <v>10.87</v>
      </c>
      <c r="Y89" s="19">
        <v>18</v>
      </c>
      <c r="Z89" s="19">
        <v>10.368979591836736</v>
      </c>
      <c r="AA89" s="18">
        <v>15.99</v>
      </c>
    </row>
    <row r="90" spans="2:27" ht="26.25" x14ac:dyDescent="0.25">
      <c r="B90" s="89"/>
      <c r="C90" s="43" t="s">
        <v>27</v>
      </c>
      <c r="D90" s="20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 x14ac:dyDescent="0.3">
      <c r="B91" s="90"/>
      <c r="C91" s="44" t="s">
        <v>28</v>
      </c>
      <c r="D91" s="17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 x14ac:dyDescent="0.25">
      <c r="B92" s="88">
        <v>44005</v>
      </c>
      <c r="C92" s="46" t="s">
        <v>25</v>
      </c>
      <c r="D92" s="20">
        <v>41.69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54.11</v>
      </c>
      <c r="N92" s="19">
        <v>48.45</v>
      </c>
      <c r="O92" s="19">
        <v>46.52</v>
      </c>
      <c r="P92" s="19">
        <v>44.04</v>
      </c>
      <c r="Q92" s="19">
        <v>42.019999999999996</v>
      </c>
      <c r="R92" s="19">
        <v>40.520000000000003</v>
      </c>
      <c r="S92" s="19">
        <v>38.226964115592253</v>
      </c>
      <c r="T92" s="19">
        <v>36.902868525896416</v>
      </c>
      <c r="U92" s="19">
        <v>50.63000000000001</v>
      </c>
      <c r="V92" s="19">
        <v>0</v>
      </c>
      <c r="W92" s="19">
        <v>62.959999999999994</v>
      </c>
      <c r="X92" s="19">
        <v>62.97</v>
      </c>
      <c r="Y92" s="19">
        <v>59.55</v>
      </c>
      <c r="Z92" s="19">
        <v>54.889999999999993</v>
      </c>
      <c r="AA92" s="18">
        <v>0</v>
      </c>
    </row>
    <row r="93" spans="2:27" ht="26.25" x14ac:dyDescent="0.25">
      <c r="B93" s="89"/>
      <c r="C93" s="47" t="s">
        <v>26</v>
      </c>
      <c r="D93" s="20">
        <v>0</v>
      </c>
      <c r="E93" s="19">
        <v>12.399999999999999</v>
      </c>
      <c r="F93" s="19">
        <v>12.12</v>
      </c>
      <c r="G93" s="19">
        <v>12.12</v>
      </c>
      <c r="H93" s="19">
        <v>12.12</v>
      </c>
      <c r="I93" s="19">
        <v>12.29</v>
      </c>
      <c r="J93" s="19">
        <v>16.079999999999998</v>
      </c>
      <c r="K93" s="19">
        <v>18.900000000000002</v>
      </c>
      <c r="L93" s="19">
        <v>20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18.690000000000001</v>
      </c>
      <c r="W93" s="19">
        <v>0</v>
      </c>
      <c r="X93" s="19">
        <v>0</v>
      </c>
      <c r="Y93" s="19">
        <v>0</v>
      </c>
      <c r="Z93" s="19">
        <v>0</v>
      </c>
      <c r="AA93" s="18">
        <v>16.600000000000005</v>
      </c>
    </row>
    <row r="94" spans="2:27" ht="26.25" x14ac:dyDescent="0.25">
      <c r="B94" s="89"/>
      <c r="C94" s="47" t="s">
        <v>27</v>
      </c>
      <c r="D94" s="20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 x14ac:dyDescent="0.3">
      <c r="B95" s="90"/>
      <c r="C95" s="48" t="s">
        <v>28</v>
      </c>
      <c r="D95" s="17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 x14ac:dyDescent="0.25">
      <c r="B96" s="88">
        <v>44006</v>
      </c>
      <c r="C96" s="42" t="s">
        <v>25</v>
      </c>
      <c r="D96" s="23">
        <v>47.64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64.5</v>
      </c>
      <c r="M96" s="23">
        <v>57.02</v>
      </c>
      <c r="N96" s="23">
        <v>53.999999999999993</v>
      </c>
      <c r="O96" s="23">
        <v>54.23</v>
      </c>
      <c r="P96" s="23">
        <v>54.3</v>
      </c>
      <c r="Q96" s="23">
        <v>51.6</v>
      </c>
      <c r="R96" s="23">
        <v>44.156683836836976</v>
      </c>
      <c r="S96" s="23">
        <v>42.989861111111111</v>
      </c>
      <c r="T96" s="23">
        <v>46.831900734475838</v>
      </c>
      <c r="U96" s="23">
        <v>49.361365033447839</v>
      </c>
      <c r="V96" s="23">
        <v>51.413126403920771</v>
      </c>
      <c r="W96" s="23">
        <v>56.587655074232252</v>
      </c>
      <c r="X96" s="23">
        <v>58.430725346373265</v>
      </c>
      <c r="Y96" s="23">
        <v>55.255788782345988</v>
      </c>
      <c r="Z96" s="23">
        <v>51.828799896986872</v>
      </c>
      <c r="AA96" s="22">
        <v>46.449068901303541</v>
      </c>
    </row>
    <row r="97" spans="2:27" ht="26.25" x14ac:dyDescent="0.25">
      <c r="B97" s="89"/>
      <c r="C97" s="43" t="s">
        <v>26</v>
      </c>
      <c r="D97" s="19">
        <v>0</v>
      </c>
      <c r="E97" s="19">
        <v>10.342293906810037</v>
      </c>
      <c r="F97" s="19">
        <v>13.8</v>
      </c>
      <c r="G97" s="19">
        <v>13.22</v>
      </c>
      <c r="H97" s="19">
        <v>13.15</v>
      </c>
      <c r="I97" s="19">
        <v>14.31</v>
      </c>
      <c r="J97" s="19">
        <v>17.78</v>
      </c>
      <c r="K97" s="19">
        <v>21.339999999999996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8">
        <v>0</v>
      </c>
    </row>
    <row r="98" spans="2:27" ht="26.25" x14ac:dyDescent="0.25">
      <c r="B98" s="89"/>
      <c r="C98" s="43" t="s">
        <v>27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 x14ac:dyDescent="0.3">
      <c r="B99" s="90"/>
      <c r="C99" s="44" t="s">
        <v>28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 x14ac:dyDescent="0.25">
      <c r="B100" s="88">
        <v>44007</v>
      </c>
      <c r="C100" s="42" t="s">
        <v>25</v>
      </c>
      <c r="D100" s="19">
        <v>41.503966091432034</v>
      </c>
      <c r="E100" s="19">
        <v>43.29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53.637642360216446</v>
      </c>
      <c r="N100" s="19">
        <v>51.220392156862751</v>
      </c>
      <c r="O100" s="19">
        <v>50.045901060070676</v>
      </c>
      <c r="P100" s="19">
        <v>46.390273821048261</v>
      </c>
      <c r="Q100" s="19">
        <v>46.670851308599374</v>
      </c>
      <c r="R100" s="19">
        <v>44.878999411418476</v>
      </c>
      <c r="S100" s="19">
        <v>44.662923059176379</v>
      </c>
      <c r="T100" s="19">
        <v>45.00413118368472</v>
      </c>
      <c r="U100" s="19">
        <v>50.540531975099036</v>
      </c>
      <c r="V100" s="19">
        <v>52.145569620253163</v>
      </c>
      <c r="W100" s="19">
        <v>57.576912656431425</v>
      </c>
      <c r="X100" s="19">
        <v>58.881980088495581</v>
      </c>
      <c r="Y100" s="19">
        <v>54.421186658114173</v>
      </c>
      <c r="Z100" s="19">
        <v>51.514315078549409</v>
      </c>
      <c r="AA100" s="18">
        <v>45.771996589109513</v>
      </c>
    </row>
    <row r="101" spans="2:27" ht="26.25" x14ac:dyDescent="0.25">
      <c r="B101" s="89"/>
      <c r="C101" s="43" t="s">
        <v>26</v>
      </c>
      <c r="D101" s="19">
        <v>0</v>
      </c>
      <c r="E101" s="19">
        <v>0</v>
      </c>
      <c r="F101" s="19">
        <v>13.53</v>
      </c>
      <c r="G101" s="19">
        <v>13.12</v>
      </c>
      <c r="H101" s="19">
        <v>13.109999999999998</v>
      </c>
      <c r="I101" s="19">
        <v>13.97</v>
      </c>
      <c r="J101" s="19">
        <v>17.260000000000002</v>
      </c>
      <c r="K101" s="19">
        <v>19.75</v>
      </c>
      <c r="L101" s="19">
        <v>20.74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8">
        <v>0</v>
      </c>
    </row>
    <row r="102" spans="2:27" ht="26.25" x14ac:dyDescent="0.25">
      <c r="B102" s="89"/>
      <c r="C102" s="43" t="s">
        <v>27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 x14ac:dyDescent="0.3">
      <c r="B103" s="90"/>
      <c r="C103" s="44" t="s">
        <v>28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 x14ac:dyDescent="0.25">
      <c r="B104" s="88">
        <v>44008</v>
      </c>
      <c r="C104" s="42" t="s">
        <v>25</v>
      </c>
      <c r="D104" s="23">
        <v>39.654934180662735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61.95</v>
      </c>
      <c r="M104" s="23">
        <v>53.138263665594856</v>
      </c>
      <c r="N104" s="23">
        <v>49.903213536987117</v>
      </c>
      <c r="O104" s="23">
        <v>46.98611030962158</v>
      </c>
      <c r="P104" s="23">
        <v>43.331828130028967</v>
      </c>
      <c r="Q104" s="23">
        <v>40.160015941900632</v>
      </c>
      <c r="R104" s="23">
        <v>38.965717000855271</v>
      </c>
      <c r="S104" s="23">
        <v>38.581399354144239</v>
      </c>
      <c r="T104" s="23">
        <v>41.506551354824886</v>
      </c>
      <c r="U104" s="23">
        <v>48.079103807046586</v>
      </c>
      <c r="V104" s="23">
        <v>51.000925833748134</v>
      </c>
      <c r="W104" s="23">
        <v>56.156199407699901</v>
      </c>
      <c r="X104" s="23">
        <v>57.409774738535795</v>
      </c>
      <c r="Y104" s="23">
        <v>53.1316041397154</v>
      </c>
      <c r="Z104" s="23">
        <v>50.747294117647066</v>
      </c>
      <c r="AA104" s="22">
        <v>45.072758620689655</v>
      </c>
    </row>
    <row r="105" spans="2:27" ht="26.25" x14ac:dyDescent="0.25">
      <c r="B105" s="89"/>
      <c r="C105" s="43" t="s">
        <v>26</v>
      </c>
      <c r="D105" s="19">
        <v>0</v>
      </c>
      <c r="E105" s="19">
        <v>7.9681818181818187</v>
      </c>
      <c r="F105" s="19">
        <v>7.5</v>
      </c>
      <c r="G105" s="19">
        <v>12.5</v>
      </c>
      <c r="H105" s="19">
        <v>12.41</v>
      </c>
      <c r="I105" s="19">
        <v>12.71</v>
      </c>
      <c r="J105" s="19">
        <v>16.740000000000002</v>
      </c>
      <c r="K105" s="19">
        <v>19.96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8">
        <v>0</v>
      </c>
    </row>
    <row r="106" spans="2:27" ht="26.25" x14ac:dyDescent="0.25">
      <c r="B106" s="89"/>
      <c r="C106" s="43" t="s">
        <v>27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 x14ac:dyDescent="0.3">
      <c r="B107" s="90"/>
      <c r="C107" s="44" t="s">
        <v>28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 x14ac:dyDescent="0.25">
      <c r="B108" s="88">
        <v>44009</v>
      </c>
      <c r="C108" s="45" t="s">
        <v>25</v>
      </c>
      <c r="D108" s="20">
        <v>42.894476996080051</v>
      </c>
      <c r="E108" s="19">
        <v>37.063189151274258</v>
      </c>
      <c r="F108" s="19">
        <v>38.81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42.06</v>
      </c>
      <c r="M108" s="19">
        <v>39.85640522875817</v>
      </c>
      <c r="N108" s="19">
        <v>35.698942307692313</v>
      </c>
      <c r="O108" s="19">
        <v>33.283034659000165</v>
      </c>
      <c r="P108" s="19">
        <v>31.840384900074024</v>
      </c>
      <c r="Q108" s="19">
        <v>28.294507884719955</v>
      </c>
      <c r="R108" s="19">
        <v>26.452784595852734</v>
      </c>
      <c r="S108" s="19">
        <v>26.78776174773289</v>
      </c>
      <c r="T108" s="19">
        <v>29.780888888888892</v>
      </c>
      <c r="U108" s="19">
        <v>35.735757575757582</v>
      </c>
      <c r="V108" s="19">
        <v>40.975007849293561</v>
      </c>
      <c r="W108" s="19">
        <v>45.077788884446228</v>
      </c>
      <c r="X108" s="19">
        <v>49.086895378508643</v>
      </c>
      <c r="Y108" s="19">
        <v>50.272598229538751</v>
      </c>
      <c r="Z108" s="19">
        <v>46.883333333333333</v>
      </c>
      <c r="AA108" s="18">
        <v>39.349181007411126</v>
      </c>
    </row>
    <row r="109" spans="2:27" ht="26.25" x14ac:dyDescent="0.25">
      <c r="B109" s="89"/>
      <c r="C109" s="29" t="s">
        <v>26</v>
      </c>
      <c r="D109" s="20">
        <v>0</v>
      </c>
      <c r="E109" s="19">
        <v>0</v>
      </c>
      <c r="F109" s="19">
        <v>0</v>
      </c>
      <c r="G109" s="19">
        <v>12.79</v>
      </c>
      <c r="H109" s="19">
        <v>12.26</v>
      </c>
      <c r="I109" s="19">
        <v>12.119999999999997</v>
      </c>
      <c r="J109" s="19">
        <v>12.259999999999998</v>
      </c>
      <c r="K109" s="19">
        <v>13.22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8">
        <v>0</v>
      </c>
    </row>
    <row r="110" spans="2:27" ht="26.25" x14ac:dyDescent="0.25">
      <c r="B110" s="89"/>
      <c r="C110" s="29" t="s">
        <v>27</v>
      </c>
      <c r="D110" s="20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 x14ac:dyDescent="0.3">
      <c r="B111" s="90"/>
      <c r="C111" s="49" t="s">
        <v>28</v>
      </c>
      <c r="D111" s="17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 x14ac:dyDescent="0.25">
      <c r="B112" s="88">
        <v>44010</v>
      </c>
      <c r="C112" s="42" t="s">
        <v>25</v>
      </c>
      <c r="D112" s="23">
        <v>31.833186195826649</v>
      </c>
      <c r="E112" s="23">
        <v>25.890813253012048</v>
      </c>
      <c r="F112" s="23">
        <v>24</v>
      </c>
      <c r="G112" s="23">
        <v>21.2</v>
      </c>
      <c r="H112" s="23">
        <v>0</v>
      </c>
      <c r="I112" s="23">
        <v>0</v>
      </c>
      <c r="J112" s="23">
        <v>0</v>
      </c>
      <c r="K112" s="23">
        <v>16.41</v>
      </c>
      <c r="L112" s="23">
        <v>17.181794318590434</v>
      </c>
      <c r="M112" s="23">
        <v>18.848147345612137</v>
      </c>
      <c r="N112" s="23">
        <v>19.537671728127258</v>
      </c>
      <c r="O112" s="23">
        <v>21.377735233006828</v>
      </c>
      <c r="P112" s="23">
        <v>19.625167464114831</v>
      </c>
      <c r="Q112" s="23">
        <v>18.381916461916465</v>
      </c>
      <c r="R112" s="23">
        <v>12.980530973451328</v>
      </c>
      <c r="S112" s="23">
        <v>12.869565028273163</v>
      </c>
      <c r="T112" s="23">
        <v>19.858050692448391</v>
      </c>
      <c r="U112" s="23">
        <v>30.453973959039747</v>
      </c>
      <c r="V112" s="23">
        <v>31.253846153846155</v>
      </c>
      <c r="W112" s="23">
        <v>36.490243902439026</v>
      </c>
      <c r="X112" s="23">
        <v>52.589999999999996</v>
      </c>
      <c r="Y112" s="23">
        <v>52.932671622212517</v>
      </c>
      <c r="Z112" s="23">
        <v>42.954999999999998</v>
      </c>
      <c r="AA112" s="22">
        <v>36.796875</v>
      </c>
    </row>
    <row r="113" spans="2:27" ht="26.25" x14ac:dyDescent="0.25">
      <c r="B113" s="89"/>
      <c r="C113" s="43" t="s">
        <v>26</v>
      </c>
      <c r="D113" s="19">
        <v>0</v>
      </c>
      <c r="E113" s="19">
        <v>0</v>
      </c>
      <c r="F113" s="19">
        <v>0</v>
      </c>
      <c r="G113" s="19">
        <v>0</v>
      </c>
      <c r="H113" s="19">
        <v>12.119999999999997</v>
      </c>
      <c r="I113" s="19">
        <v>12.12</v>
      </c>
      <c r="J113" s="19">
        <v>12.12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 x14ac:dyDescent="0.25">
      <c r="B114" s="89"/>
      <c r="C114" s="43" t="s">
        <v>27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 x14ac:dyDescent="0.3">
      <c r="B115" s="90"/>
      <c r="C115" s="44" t="s">
        <v>28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 x14ac:dyDescent="0.25">
      <c r="B116" s="88">
        <v>44011</v>
      </c>
      <c r="C116" s="46" t="s">
        <v>25</v>
      </c>
      <c r="D116" s="20">
        <v>32.780649477012894</v>
      </c>
      <c r="E116" s="19">
        <v>0</v>
      </c>
      <c r="F116" s="19">
        <v>30.9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59.21</v>
      </c>
      <c r="M116" s="19">
        <v>58.41</v>
      </c>
      <c r="N116" s="19">
        <v>55.533538913362712</v>
      </c>
      <c r="O116" s="19">
        <v>54.932217898832683</v>
      </c>
      <c r="P116" s="19">
        <v>56.785822784810129</v>
      </c>
      <c r="Q116" s="19">
        <v>56.246852264291014</v>
      </c>
      <c r="R116" s="19">
        <v>49.031553791734972</v>
      </c>
      <c r="S116" s="19">
        <v>50.750480452190303</v>
      </c>
      <c r="T116" s="19">
        <v>53.403999999999996</v>
      </c>
      <c r="U116" s="19">
        <v>52.170480374926775</v>
      </c>
      <c r="V116" s="19">
        <v>52.443150130170665</v>
      </c>
      <c r="W116" s="19">
        <v>55.138095238095232</v>
      </c>
      <c r="X116" s="19">
        <v>62.298175182481742</v>
      </c>
      <c r="Y116" s="19">
        <v>61.038613505747129</v>
      </c>
      <c r="Z116" s="19">
        <v>53.690740740740736</v>
      </c>
      <c r="AA116" s="18">
        <v>39.842910221655231</v>
      </c>
    </row>
    <row r="117" spans="2:27" ht="26.25" x14ac:dyDescent="0.25">
      <c r="B117" s="89"/>
      <c r="C117" s="47" t="s">
        <v>26</v>
      </c>
      <c r="D117" s="20">
        <v>0</v>
      </c>
      <c r="E117" s="19">
        <v>7.2900000000000009</v>
      </c>
      <c r="F117" s="19">
        <v>0</v>
      </c>
      <c r="G117" s="19">
        <v>12.12</v>
      </c>
      <c r="H117" s="19">
        <v>12.12</v>
      </c>
      <c r="I117" s="19">
        <v>12.119999999999997</v>
      </c>
      <c r="J117" s="19">
        <v>15.45</v>
      </c>
      <c r="K117" s="19">
        <v>18.239999999999998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 x14ac:dyDescent="0.25">
      <c r="B118" s="89"/>
      <c r="C118" s="47" t="s">
        <v>27</v>
      </c>
      <c r="D118" s="20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 x14ac:dyDescent="0.3">
      <c r="B119" s="90"/>
      <c r="C119" s="48" t="s">
        <v>28</v>
      </c>
      <c r="D119" s="17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 x14ac:dyDescent="0.25">
      <c r="B120" s="88">
        <v>44012</v>
      </c>
      <c r="C120" s="46" t="s">
        <v>25</v>
      </c>
      <c r="D120" s="20">
        <v>36.984295403165035</v>
      </c>
      <c r="E120" s="19">
        <v>26.437224669603527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43.139787704555509</v>
      </c>
      <c r="S120" s="19">
        <v>41.536586187535093</v>
      </c>
      <c r="T120" s="19">
        <v>41.525555555555556</v>
      </c>
      <c r="U120" s="19">
        <v>44.765277777777783</v>
      </c>
      <c r="V120" s="19">
        <v>0</v>
      </c>
      <c r="W120" s="19">
        <v>0</v>
      </c>
      <c r="X120" s="19">
        <v>0</v>
      </c>
      <c r="Y120" s="19">
        <v>0</v>
      </c>
      <c r="Z120" s="19">
        <v>55.34</v>
      </c>
      <c r="AA120" s="18">
        <v>45.11</v>
      </c>
    </row>
    <row r="121" spans="2:27" ht="26.25" x14ac:dyDescent="0.25">
      <c r="B121" s="89"/>
      <c r="C121" s="47" t="s">
        <v>26</v>
      </c>
      <c r="D121" s="20">
        <v>0</v>
      </c>
      <c r="E121" s="19">
        <v>0</v>
      </c>
      <c r="F121" s="19">
        <v>12.12</v>
      </c>
      <c r="G121" s="19">
        <v>12.12</v>
      </c>
      <c r="H121" s="19">
        <v>12.120000000000001</v>
      </c>
      <c r="I121" s="19">
        <v>12.12</v>
      </c>
      <c r="J121" s="19">
        <v>13.8</v>
      </c>
      <c r="K121" s="19">
        <v>17.71</v>
      </c>
      <c r="L121" s="19">
        <v>18.16</v>
      </c>
      <c r="M121" s="19">
        <v>17.54</v>
      </c>
      <c r="N121" s="19">
        <v>13.678683385579937</v>
      </c>
      <c r="O121" s="19">
        <v>13.689991532599489</v>
      </c>
      <c r="P121" s="19">
        <v>13.522605331040412</v>
      </c>
      <c r="Q121" s="19">
        <v>9.9405466970387266</v>
      </c>
      <c r="R121" s="19">
        <v>0</v>
      </c>
      <c r="S121" s="19">
        <v>0</v>
      </c>
      <c r="T121" s="19">
        <v>0</v>
      </c>
      <c r="U121" s="19">
        <v>0</v>
      </c>
      <c r="V121" s="19">
        <v>19.46</v>
      </c>
      <c r="W121" s="19">
        <v>20.5</v>
      </c>
      <c r="X121" s="19">
        <v>22.53</v>
      </c>
      <c r="Y121" s="19">
        <v>22.189999999999998</v>
      </c>
      <c r="Z121" s="19">
        <v>0</v>
      </c>
      <c r="AA121" s="18">
        <v>0</v>
      </c>
    </row>
    <row r="122" spans="2:27" ht="26.25" x14ac:dyDescent="0.25">
      <c r="B122" s="89"/>
      <c r="C122" s="47" t="s">
        <v>27</v>
      </c>
      <c r="D122" s="20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 x14ac:dyDescent="0.3">
      <c r="B123" s="90"/>
      <c r="C123" s="48" t="s">
        <v>28</v>
      </c>
      <c r="D123" s="17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36" spans="5:5" x14ac:dyDescent="0.3">
      <c r="E136" s="41"/>
    </row>
  </sheetData>
  <mergeCells count="32"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  <mergeCell ref="B24:B27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opLeftCell="A16" workbookViewId="0">
      <selection activeCell="J20" sqref="J20"/>
    </sheetView>
  </sheetViews>
  <sheetFormatPr defaultRowHeight="15" x14ac:dyDescent="0.25"/>
  <cols>
    <col min="1" max="1" width="16.14062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x14ac:dyDescent="0.25">
      <c r="A1" s="36" t="s">
        <v>33</v>
      </c>
      <c r="B1" s="37" t="s">
        <v>29</v>
      </c>
      <c r="C1" s="38" t="s">
        <v>30</v>
      </c>
      <c r="D1" s="39" t="s">
        <v>31</v>
      </c>
    </row>
    <row r="2" spans="1:4" ht="15" customHeight="1" x14ac:dyDescent="0.25">
      <c r="A2" s="40">
        <v>43983</v>
      </c>
      <c r="B2" s="24" t="s">
        <v>32</v>
      </c>
      <c r="C2" s="24">
        <v>1</v>
      </c>
      <c r="D2" s="25">
        <v>61.695300000000003</v>
      </c>
    </row>
    <row r="3" spans="1:4" ht="15" customHeight="1" x14ac:dyDescent="0.25">
      <c r="A3" s="40">
        <v>43984</v>
      </c>
      <c r="B3" s="24" t="s">
        <v>32</v>
      </c>
      <c r="C3" s="24">
        <v>1</v>
      </c>
      <c r="D3" s="25">
        <v>61.695300000000003</v>
      </c>
    </row>
    <row r="4" spans="1:4" ht="15.75" customHeight="1" x14ac:dyDescent="0.25">
      <c r="A4" s="40">
        <v>43985</v>
      </c>
      <c r="B4" s="24" t="s">
        <v>32</v>
      </c>
      <c r="C4" s="24">
        <v>1</v>
      </c>
      <c r="D4" s="25">
        <v>61.695700000000002</v>
      </c>
    </row>
    <row r="5" spans="1:4" ht="15" customHeight="1" x14ac:dyDescent="0.25">
      <c r="A5" s="40">
        <v>43986</v>
      </c>
      <c r="B5" s="24" t="s">
        <v>32</v>
      </c>
      <c r="C5" s="24">
        <v>1</v>
      </c>
      <c r="D5" s="25">
        <v>61.6967</v>
      </c>
    </row>
    <row r="6" spans="1:4" ht="15" customHeight="1" x14ac:dyDescent="0.25">
      <c r="A6" s="40">
        <v>43987</v>
      </c>
      <c r="B6" s="24" t="s">
        <v>32</v>
      </c>
      <c r="C6" s="24">
        <v>1</v>
      </c>
      <c r="D6" s="25">
        <v>61.695900000000002</v>
      </c>
    </row>
    <row r="7" spans="1:4" ht="15" customHeight="1" x14ac:dyDescent="0.25">
      <c r="A7" s="40">
        <v>43988</v>
      </c>
      <c r="B7" s="24" t="s">
        <v>32</v>
      </c>
      <c r="C7" s="24">
        <v>1</v>
      </c>
      <c r="D7" s="25">
        <v>61.695900000000002</v>
      </c>
    </row>
    <row r="8" spans="1:4" ht="15.75" customHeight="1" x14ac:dyDescent="0.25">
      <c r="A8" s="40">
        <v>43989</v>
      </c>
      <c r="B8" s="24" t="s">
        <v>32</v>
      </c>
      <c r="C8" s="24">
        <v>1</v>
      </c>
      <c r="D8" s="25">
        <v>61.695900000000002</v>
      </c>
    </row>
    <row r="9" spans="1:4" ht="15" customHeight="1" x14ac:dyDescent="0.25">
      <c r="A9" s="40">
        <v>43990</v>
      </c>
      <c r="B9" s="24" t="s">
        <v>32</v>
      </c>
      <c r="C9" s="24">
        <v>1</v>
      </c>
      <c r="D9" s="25">
        <v>61.695900000000002</v>
      </c>
    </row>
    <row r="10" spans="1:4" ht="15" customHeight="1" x14ac:dyDescent="0.25">
      <c r="A10" s="40">
        <v>43991</v>
      </c>
      <c r="B10" s="24" t="s">
        <v>32</v>
      </c>
      <c r="C10" s="24">
        <v>1</v>
      </c>
      <c r="D10" s="25">
        <v>61.6965</v>
      </c>
    </row>
    <row r="11" spans="1:4" ht="15" customHeight="1" x14ac:dyDescent="0.25">
      <c r="A11" s="40">
        <v>43992</v>
      </c>
      <c r="B11" s="24" t="s">
        <v>32</v>
      </c>
      <c r="C11" s="24">
        <v>1</v>
      </c>
      <c r="D11" s="25">
        <v>61.697600000000001</v>
      </c>
    </row>
    <row r="12" spans="1:4" ht="15.75" customHeight="1" x14ac:dyDescent="0.25">
      <c r="A12" s="40">
        <v>43993</v>
      </c>
      <c r="B12" s="24" t="s">
        <v>32</v>
      </c>
      <c r="C12" s="24">
        <v>1</v>
      </c>
      <c r="D12" s="25">
        <v>61.695700000000002</v>
      </c>
    </row>
    <row r="13" spans="1:4" ht="15" customHeight="1" x14ac:dyDescent="0.25">
      <c r="A13" s="40">
        <v>43994</v>
      </c>
      <c r="B13" s="24" t="s">
        <v>32</v>
      </c>
      <c r="C13" s="24">
        <v>1</v>
      </c>
      <c r="D13" s="25">
        <v>61.695</v>
      </c>
    </row>
    <row r="14" spans="1:4" ht="14.25" customHeight="1" x14ac:dyDescent="0.25">
      <c r="A14" s="40">
        <v>43995</v>
      </c>
      <c r="B14" s="24" t="s">
        <v>32</v>
      </c>
      <c r="C14" s="24">
        <v>1</v>
      </c>
      <c r="D14" s="25">
        <v>61.695399999999999</v>
      </c>
    </row>
    <row r="15" spans="1:4" ht="15" customHeight="1" x14ac:dyDescent="0.25">
      <c r="A15" s="40">
        <v>43996</v>
      </c>
      <c r="B15" s="24" t="s">
        <v>32</v>
      </c>
      <c r="C15" s="24">
        <v>1</v>
      </c>
      <c r="D15" s="25">
        <v>61.695399999999999</v>
      </c>
    </row>
    <row r="16" spans="1:4" ht="15.75" customHeight="1" x14ac:dyDescent="0.25">
      <c r="A16" s="40">
        <v>43997</v>
      </c>
      <c r="B16" s="24" t="s">
        <v>32</v>
      </c>
      <c r="C16" s="24">
        <v>1</v>
      </c>
      <c r="D16" s="25">
        <v>61.695399999999999</v>
      </c>
    </row>
    <row r="17" spans="1:4" ht="15" customHeight="1" x14ac:dyDescent="0.25">
      <c r="A17" s="40">
        <v>43998</v>
      </c>
      <c r="B17" s="24" t="s">
        <v>32</v>
      </c>
      <c r="C17" s="24">
        <v>1</v>
      </c>
      <c r="D17" s="25">
        <v>61.695</v>
      </c>
    </row>
    <row r="18" spans="1:4" ht="15" customHeight="1" x14ac:dyDescent="0.25">
      <c r="A18" s="40">
        <v>43999</v>
      </c>
      <c r="B18" s="24" t="s">
        <v>32</v>
      </c>
      <c r="C18" s="24">
        <v>1</v>
      </c>
      <c r="D18" s="25">
        <v>61.695</v>
      </c>
    </row>
    <row r="19" spans="1:4" ht="15" customHeight="1" x14ac:dyDescent="0.25">
      <c r="A19" s="40">
        <v>44000</v>
      </c>
      <c r="B19" s="24" t="s">
        <v>32</v>
      </c>
      <c r="C19" s="24">
        <v>1</v>
      </c>
      <c r="D19" s="25">
        <v>61.695300000000003</v>
      </c>
    </row>
    <row r="20" spans="1:4" ht="15.75" customHeight="1" x14ac:dyDescent="0.25">
      <c r="A20" s="40">
        <v>44001</v>
      </c>
      <c r="B20" s="24" t="s">
        <v>32</v>
      </c>
      <c r="C20" s="24">
        <v>1</v>
      </c>
      <c r="D20" s="25">
        <v>61.695</v>
      </c>
    </row>
    <row r="21" spans="1:4" ht="15" customHeight="1" x14ac:dyDescent="0.25">
      <c r="A21" s="40">
        <v>44002</v>
      </c>
      <c r="B21" s="24" t="s">
        <v>32</v>
      </c>
      <c r="C21" s="24">
        <v>1</v>
      </c>
      <c r="D21" s="25">
        <v>61.6952</v>
      </c>
    </row>
    <row r="22" spans="1:4" ht="15" customHeight="1" x14ac:dyDescent="0.25">
      <c r="A22" s="40">
        <v>44003</v>
      </c>
      <c r="B22" s="24" t="s">
        <v>32</v>
      </c>
      <c r="C22" s="24">
        <v>1</v>
      </c>
      <c r="D22" s="25">
        <v>61.6952</v>
      </c>
    </row>
    <row r="23" spans="1:4" ht="15" customHeight="1" x14ac:dyDescent="0.25">
      <c r="A23" s="40">
        <v>44004</v>
      </c>
      <c r="B23" s="24" t="s">
        <v>32</v>
      </c>
      <c r="C23" s="24">
        <v>1</v>
      </c>
      <c r="D23" s="25">
        <v>61.6952</v>
      </c>
    </row>
    <row r="24" spans="1:4" ht="15.75" customHeight="1" x14ac:dyDescent="0.25">
      <c r="A24" s="40">
        <v>44005</v>
      </c>
      <c r="B24" s="24" t="s">
        <v>32</v>
      </c>
      <c r="C24" s="24">
        <v>1</v>
      </c>
      <c r="D24" s="25">
        <v>61.695</v>
      </c>
    </row>
    <row r="25" spans="1:4" ht="15" customHeight="1" x14ac:dyDescent="0.25">
      <c r="A25" s="40">
        <v>44006</v>
      </c>
      <c r="B25" s="24" t="s">
        <v>32</v>
      </c>
      <c r="C25" s="24">
        <v>1</v>
      </c>
      <c r="D25" s="25">
        <v>61.695</v>
      </c>
    </row>
    <row r="26" spans="1:4" ht="15" customHeight="1" x14ac:dyDescent="0.25">
      <c r="A26" s="40">
        <v>44007</v>
      </c>
      <c r="B26" s="24" t="s">
        <v>32</v>
      </c>
      <c r="C26" s="24">
        <v>1</v>
      </c>
      <c r="D26" s="25">
        <v>61.695</v>
      </c>
    </row>
    <row r="27" spans="1:4" ht="16.5" customHeight="1" x14ac:dyDescent="0.25">
      <c r="A27" s="40">
        <v>44008</v>
      </c>
      <c r="B27" s="24" t="s">
        <v>32</v>
      </c>
      <c r="C27" s="24">
        <v>1</v>
      </c>
      <c r="D27" s="25">
        <v>61.695</v>
      </c>
    </row>
    <row r="28" spans="1:4" ht="15.75" customHeight="1" x14ac:dyDescent="0.25">
      <c r="A28" s="40">
        <v>44009</v>
      </c>
      <c r="B28" s="24" t="s">
        <v>32</v>
      </c>
      <c r="C28" s="24">
        <v>1</v>
      </c>
      <c r="D28" s="25">
        <v>61.695</v>
      </c>
    </row>
    <row r="29" spans="1:4" ht="15" customHeight="1" x14ac:dyDescent="0.25">
      <c r="A29" s="40">
        <v>44010</v>
      </c>
      <c r="B29" s="24" t="s">
        <v>32</v>
      </c>
      <c r="C29" s="24">
        <v>1</v>
      </c>
      <c r="D29" s="25">
        <v>61.695</v>
      </c>
    </row>
    <row r="30" spans="1:4" ht="15" customHeight="1" x14ac:dyDescent="0.25">
      <c r="A30" s="40">
        <v>44011</v>
      </c>
      <c r="B30" s="24" t="s">
        <v>32</v>
      </c>
      <c r="C30" s="24">
        <v>1</v>
      </c>
      <c r="D30" s="25">
        <v>61.695</v>
      </c>
    </row>
    <row r="31" spans="1:4" ht="16.5" thickBot="1" x14ac:dyDescent="0.3">
      <c r="A31" s="40">
        <v>44012</v>
      </c>
      <c r="B31" s="26" t="s">
        <v>32</v>
      </c>
      <c r="C31" s="26">
        <v>1</v>
      </c>
      <c r="D31" s="27">
        <v>61.695</v>
      </c>
    </row>
    <row r="136" spans="5:5" x14ac:dyDescent="0.25">
      <c r="E136" s="4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6"/>
  <sheetViews>
    <sheetView topLeftCell="A73" zoomScale="40" zoomScaleNormal="40" workbookViewId="0">
      <selection activeCell="E123" sqref="E123"/>
    </sheetView>
  </sheetViews>
  <sheetFormatPr defaultColWidth="8.85546875" defaultRowHeight="15" x14ac:dyDescent="0.25"/>
  <cols>
    <col min="1" max="1" width="8.85546875" style="1"/>
    <col min="2" max="2" width="24.85546875" style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115" t="s">
        <v>24</v>
      </c>
      <c r="C2" s="116"/>
      <c r="D2" s="117"/>
      <c r="E2" s="121" t="s">
        <v>34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</row>
    <row r="3" spans="2:28" ht="25.5" customHeight="1" thickBot="1" x14ac:dyDescent="0.3">
      <c r="B3" s="118"/>
      <c r="C3" s="119"/>
      <c r="D3" s="120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 x14ac:dyDescent="0.25">
      <c r="B4" s="88">
        <v>43983</v>
      </c>
      <c r="C4" s="107" t="s">
        <v>25</v>
      </c>
      <c r="D4" s="108"/>
      <c r="E4" s="23">
        <f>'Цена на порамнување во ЕУР'!D4*'Среден курс'!$D$2</f>
        <v>1247.6387925923914</v>
      </c>
      <c r="F4" s="7">
        <f>'Цена на порамнување во ЕУР'!E4*'Среден курс'!$D$2</f>
        <v>931.60302064036227</v>
      </c>
      <c r="G4" s="7">
        <f>'Цена на порамнување во ЕУР'!F4*'Среден курс'!$D$2</f>
        <v>0</v>
      </c>
      <c r="H4" s="7">
        <f>'Цена на порамнување во ЕУР'!G4*'Среден курс'!$D$2</f>
        <v>0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0</v>
      </c>
      <c r="K4" s="7">
        <f>'Цена на порамнување во ЕУР'!J4*'Среден курс'!$D$2</f>
        <v>0</v>
      </c>
      <c r="L4" s="7">
        <f>'Цена на порамнување во ЕУР'!K4*'Среден курс'!$D$2</f>
        <v>2446.8355980000001</v>
      </c>
      <c r="M4" s="7">
        <f>'Цена на порамнување во ЕУР'!L4*'Среден курс'!$D$2</f>
        <v>2409.8184180000003</v>
      </c>
      <c r="N4" s="7">
        <f>'Цена на порамнување во ЕУР'!M4*'Среден курс'!$D$2</f>
        <v>2368.482567</v>
      </c>
      <c r="O4" s="7">
        <f>'Цена на порамнување во ЕУР'!N4*'Среден курс'!$D$2</f>
        <v>2109.6890499061869</v>
      </c>
      <c r="P4" s="7">
        <f>'Цена на порамнување во ЕУР'!O4*'Среден курс'!$D$2</f>
        <v>1767.7659642439025</v>
      </c>
      <c r="Q4" s="7">
        <f>'Цена на порамнување во ЕУР'!P4*'Среден курс'!$D$2</f>
        <v>1930.7283974096385</v>
      </c>
      <c r="R4" s="7">
        <f>'Цена на порамнување во ЕУР'!Q4*'Среден курс'!$D$2</f>
        <v>1572.1936689600002</v>
      </c>
      <c r="S4" s="7">
        <f>'Цена на порамнување во ЕУР'!R4*'Среден курс'!$D$2</f>
        <v>1685.515596</v>
      </c>
      <c r="T4" s="7">
        <f>'Цена на порамнување во ЕУР'!S4*'Среден курс'!$D$2</f>
        <v>1663.3052880000002</v>
      </c>
      <c r="U4" s="7">
        <f>'Цена на порамнување во ЕУР'!T4*'Среден курс'!$D$2</f>
        <v>1513.5345114069698</v>
      </c>
      <c r="V4" s="7">
        <f>'Цена на порамнување во ЕУР'!U4*'Среден курс'!$D$2</f>
        <v>1765.2999579600003</v>
      </c>
      <c r="W4" s="7">
        <f>'Цена на порамнување во ЕУР'!V4*'Среден курс'!$D$2</f>
        <v>2404.4632659600002</v>
      </c>
      <c r="X4" s="7">
        <f>'Цена на порамнување во ЕУР'!W4*'Среден курс'!$D$2</f>
        <v>2882.6018409600001</v>
      </c>
      <c r="Y4" s="7">
        <f>'Цена на порамнување во ЕУР'!X4*'Среден курс'!$D$2</f>
        <v>3610.3559147918554</v>
      </c>
      <c r="Z4" s="7">
        <f>'Цена на порамнување во ЕУР'!Y4*'Среден курс'!$D$2</f>
        <v>3187.7431716565093</v>
      </c>
      <c r="AA4" s="7">
        <f>'Цена на порамнување во ЕУР'!Z4*'Среден курс'!$D$2</f>
        <v>2692.0271079505701</v>
      </c>
      <c r="AB4" s="6">
        <f>'Цена на порамнување во ЕУР'!AA4*'Среден курс'!$D$2</f>
        <v>0</v>
      </c>
    </row>
    <row r="5" spans="2:28" ht="26.25" x14ac:dyDescent="0.25">
      <c r="B5" s="89"/>
      <c r="C5" s="109" t="s">
        <v>26</v>
      </c>
      <c r="D5" s="110"/>
      <c r="E5" s="19">
        <f>'Цена на порамнување во ЕУР'!D5*'Среден курс'!$D$2</f>
        <v>0</v>
      </c>
      <c r="F5" s="3">
        <f>'Цена на порамнување во ЕУР'!E5*'Среден курс'!$D$2</f>
        <v>0</v>
      </c>
      <c r="G5" s="3">
        <f>'Цена на порамнување во ЕУР'!F5*'Среден курс'!$D$2</f>
        <v>459.59650693023258</v>
      </c>
      <c r="H5" s="3">
        <f>'Цена на порамнување во ЕУР'!G5*'Среден курс'!$D$2</f>
        <v>450.37569000000002</v>
      </c>
      <c r="I5" s="3">
        <f>'Цена на порамнување во ЕУР'!H5*'Среден курс'!$D$2</f>
        <v>454.28847086842109</v>
      </c>
      <c r="J5" s="3">
        <f>'Цена на порамнување во ЕУР'!I5*'Среден курс'!$D$2</f>
        <v>519.11709289390058</v>
      </c>
      <c r="K5" s="3">
        <f>'Цена на порамнување во ЕУР'!J5*'Среден курс'!$D$2</f>
        <v>456.37453559654182</v>
      </c>
      <c r="L5" s="3">
        <f>'Цена на порамнување во ЕУР'!K5*'Среден курс'!$D$2</f>
        <v>0</v>
      </c>
      <c r="M5" s="3">
        <f>'Цена на порамнување во ЕУР'!L5*'Среден курс'!$D$2</f>
        <v>0</v>
      </c>
      <c r="N5" s="3">
        <f>'Цена на порамнување во ЕУР'!M5*'Среден курс'!$D$2</f>
        <v>0</v>
      </c>
      <c r="O5" s="3">
        <f>'Цена на порамнување во ЕУР'!N5*'Среден курс'!$D$2</f>
        <v>0</v>
      </c>
      <c r="P5" s="3">
        <f>'Цена на порамнување во ЕУР'!O5*'Среден курс'!$D$2</f>
        <v>0</v>
      </c>
      <c r="Q5" s="3">
        <f>'Цена на порамнување во ЕУР'!P5*'Среден курс'!$D$2</f>
        <v>0</v>
      </c>
      <c r="R5" s="3">
        <f>'Цена на порамнување во ЕУР'!Q5*'Среден курс'!$D$2</f>
        <v>0</v>
      </c>
      <c r="S5" s="3">
        <f>'Цена на порамнување во ЕУР'!R5*'Среден курс'!$D$2</f>
        <v>0</v>
      </c>
      <c r="T5" s="3">
        <f>'Цена на порамнување во ЕУР'!S5*'Среден курс'!$D$2</f>
        <v>0</v>
      </c>
      <c r="U5" s="3">
        <f>'Цена на порамнување во ЕУР'!T5*'Среден курс'!$D$2</f>
        <v>0</v>
      </c>
      <c r="V5" s="3">
        <f>'Цена на порамнување во ЕУР'!U5*'Среден курс'!$D$2</f>
        <v>0</v>
      </c>
      <c r="W5" s="3">
        <f>'Цена на порамнување во ЕУР'!V5*'Среден курс'!$D$2</f>
        <v>0</v>
      </c>
      <c r="X5" s="3">
        <f>'Цена на порамнување во ЕУР'!W5*'Среден курс'!$D$2</f>
        <v>0</v>
      </c>
      <c r="Y5" s="3">
        <f>'Цена на порамнување во ЕУР'!X5*'Среден курс'!$D$2</f>
        <v>0</v>
      </c>
      <c r="Z5" s="3">
        <f>'Цена на порамнување во ЕУР'!Y5*'Среден курс'!$D$2</f>
        <v>0</v>
      </c>
      <c r="AA5" s="3">
        <f>'Цена на порамнување во ЕУР'!Z5*'Среден курс'!$D$2</f>
        <v>0</v>
      </c>
      <c r="AB5" s="2">
        <f>'Цена на порамнување во ЕУР'!AA5*'Среден курс'!$D$2</f>
        <v>475.54833890600526</v>
      </c>
    </row>
    <row r="6" spans="2:28" ht="26.25" x14ac:dyDescent="0.25">
      <c r="B6" s="89"/>
      <c r="C6" s="109" t="s">
        <v>27</v>
      </c>
      <c r="D6" s="110"/>
      <c r="E6" s="19">
        <f>'Цена на порамнување во ЕУР'!D6*'Среден курс'!$D$2</f>
        <v>0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0</v>
      </c>
      <c r="H6" s="3">
        <f>'Цена на порамнување во ЕУР'!G6*'Среден курс'!$D$2</f>
        <v>0</v>
      </c>
      <c r="I6" s="3">
        <f>'Цена на порамнување во ЕУР'!H6*'Среден курс'!$D$2</f>
        <v>0</v>
      </c>
      <c r="J6" s="3">
        <f>'Цена на порамнување во ЕУР'!I6*'Среден курс'!$D$2</f>
        <v>0</v>
      </c>
      <c r="K6" s="3">
        <f>'Цена на порамнување во ЕУР'!J6*'Среден курс'!$D$2</f>
        <v>0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89"/>
      <c r="C7" s="124" t="s">
        <v>28</v>
      </c>
      <c r="D7" s="125"/>
      <c r="E7" s="19">
        <f>'Цена на порамнување во ЕУР'!D7*'Среден курс'!$D$2</f>
        <v>0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0</v>
      </c>
      <c r="H7" s="3">
        <f>'Цена на порамнување во ЕУР'!G7*'Среден курс'!$D$2</f>
        <v>0</v>
      </c>
      <c r="I7" s="3">
        <f>'Цена на порамнување во ЕУР'!H7*'Среден курс'!$D$2</f>
        <v>0</v>
      </c>
      <c r="J7" s="3">
        <f>'Цена на порамнување во ЕУР'!I7*'Среден курс'!$D$2</f>
        <v>0</v>
      </c>
      <c r="K7" s="3">
        <f>'Цена на порамнување во ЕУР'!J7*'Среден курс'!$D$2</f>
        <v>0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6.25" x14ac:dyDescent="0.25">
      <c r="B8" s="88">
        <v>43984</v>
      </c>
      <c r="C8" s="107" t="s">
        <v>25</v>
      </c>
      <c r="D8" s="108"/>
      <c r="E8" s="21">
        <f>'Цена на порамнување во ЕУР'!D8*'Среден курс'!$D$3</f>
        <v>1872.7504233713516</v>
      </c>
      <c r="F8" s="23">
        <f>'Цена на порамнување во ЕУР'!E8*'Среден курс'!$D$3</f>
        <v>0</v>
      </c>
      <c r="G8" s="23">
        <f>'Цена на порамнување во ЕУР'!F8*'Среден курс'!$D$3</f>
        <v>0</v>
      </c>
      <c r="H8" s="23">
        <f>'Цена на порамнување во ЕУР'!G8*'Среден курс'!$D$3</f>
        <v>0</v>
      </c>
      <c r="I8" s="23">
        <f>'Цена на порамнување во ЕУР'!H8*'Среден курс'!$D$3</f>
        <v>0</v>
      </c>
      <c r="J8" s="23">
        <f>'Цена на порамнување во ЕУР'!I8*'Среден курс'!$D$3</f>
        <v>0</v>
      </c>
      <c r="K8" s="23">
        <f>'Цена на порамнување во ЕУР'!J8*'Среден курс'!$D$3</f>
        <v>0</v>
      </c>
      <c r="L8" s="23">
        <f>'Цена на порамнување во ЕУР'!K8*'Среден курс'!$D$3</f>
        <v>0</v>
      </c>
      <c r="M8" s="23">
        <f>'Цена на порамнување во ЕУР'!L8*'Среден курс'!$D$3</f>
        <v>0</v>
      </c>
      <c r="N8" s="23">
        <f>'Цена на порамнување во ЕУР'!M8*'Среден курс'!$D$3</f>
        <v>0</v>
      </c>
      <c r="O8" s="23">
        <f>'Цена на порамнување во ЕУР'!N8*'Среден курс'!$D$3</f>
        <v>3881.2513229999995</v>
      </c>
      <c r="P8" s="23">
        <f>'Цена на порамнување во ЕУР'!O8*'Среден курс'!$D$3</f>
        <v>3755.3929109999999</v>
      </c>
      <c r="Q8" s="23">
        <f>'Цена на порамнување во ЕУР'!P8*'Среден курс'!$D$3</f>
        <v>0</v>
      </c>
      <c r="R8" s="23">
        <f>'Цена на порамнување во ЕУР'!Q8*'Среден курс'!$D$3</f>
        <v>4223.6602379999986</v>
      </c>
      <c r="S8" s="23">
        <f>'Цена на порамнување во ЕУР'!R8*'Среден курс'!$D$3</f>
        <v>0</v>
      </c>
      <c r="T8" s="23">
        <f>'Цена на порамнување во ЕУР'!S8*'Среден курс'!$D$3</f>
        <v>0</v>
      </c>
      <c r="U8" s="23">
        <f>'Цена на порамнување во ЕУР'!T8*'Среден курс'!$D$3</f>
        <v>3572.7426827531144</v>
      </c>
      <c r="V8" s="23">
        <f>'Цена на порамнување во ЕУР'!U8*'Среден курс'!$D$3</f>
        <v>3820.8977075587668</v>
      </c>
      <c r="W8" s="23">
        <f>'Цена на порамнување во ЕУР'!V8*'Среден курс'!$D$3</f>
        <v>3811.486890534989</v>
      </c>
      <c r="X8" s="23">
        <f>'Цена на порамнување во ЕУР'!W8*'Среден курс'!$D$3</f>
        <v>3830.4420361753682</v>
      </c>
      <c r="Y8" s="23">
        <f>'Цена на порамнување во ЕУР'!X8*'Среден курс'!$D$3</f>
        <v>0</v>
      </c>
      <c r="Z8" s="23">
        <f>'Цена на порамнување во ЕУР'!Y8*'Среден курс'!$D$3</f>
        <v>0</v>
      </c>
      <c r="AA8" s="23">
        <f>'Цена на порамнување во ЕУР'!Z8*'Среден курс'!$D$3</f>
        <v>4663.5477270000001</v>
      </c>
      <c r="AB8" s="22">
        <f>'Цена на порамнување во ЕУР'!AA8*'Среден курс'!$D$3</f>
        <v>0</v>
      </c>
    </row>
    <row r="9" spans="2:28" ht="26.25" x14ac:dyDescent="0.25">
      <c r="B9" s="89"/>
      <c r="C9" s="109" t="s">
        <v>26</v>
      </c>
      <c r="D9" s="110"/>
      <c r="E9" s="20">
        <f>'Цена на порамнување во ЕУР'!D9*'Среден курс'!$D$3</f>
        <v>0</v>
      </c>
      <c r="F9" s="19">
        <f>'Цена на порамнување во ЕУР'!E9*'Среден курс'!$D$3</f>
        <v>477.65498695367853</v>
      </c>
      <c r="G9" s="19">
        <f>'Цена на порамнување во ЕУР'!F9*'Среден курс'!$D$3</f>
        <v>450.66488671875004</v>
      </c>
      <c r="H9" s="19">
        <f>'Цена на порамнување во ЕУР'!G9*'Среден курс'!$D$3</f>
        <v>497.09687922319625</v>
      </c>
      <c r="I9" s="19">
        <f>'Цена на порамнување во ЕУР'!H9*'Среден курс'!$D$3</f>
        <v>515.42567193749994</v>
      </c>
      <c r="J9" s="19">
        <f>'Цена на порамнување во ЕУР'!I9*'Среден курс'!$D$3</f>
        <v>470.40588429015543</v>
      </c>
      <c r="K9" s="19">
        <f>'Цена на порамнување во ЕУР'!J9*'Среден курс'!$D$3</f>
        <v>766.05529828435476</v>
      </c>
      <c r="L9" s="19">
        <f>'Цена на порамнување во ЕУР'!K9*'Среден курс'!$D$3</f>
        <v>865.94278203826832</v>
      </c>
      <c r="M9" s="19">
        <f>'Цена на порамнување во ЕУР'!L9*'Среден курс'!$D$3</f>
        <v>921.48185373041474</v>
      </c>
      <c r="N9" s="19">
        <f>'Цена на порамнување во ЕУР'!M9*'Среден курс'!$D$3</f>
        <v>907.22938650000015</v>
      </c>
      <c r="O9" s="19">
        <f>'Цена на порамнување во ЕУР'!N9*'Среден курс'!$D$3</f>
        <v>0</v>
      </c>
      <c r="P9" s="19">
        <f>'Цена на порамнување во ЕУР'!O9*'Среден курс'!$D$3</f>
        <v>0</v>
      </c>
      <c r="Q9" s="19">
        <f>'Цена на порамнување во ЕУР'!P9*'Среден курс'!$D$3</f>
        <v>1388.761203</v>
      </c>
      <c r="R9" s="19">
        <f>'Цена на порамнување во ЕУР'!Q9*'Среден курс'!$D$3</f>
        <v>0</v>
      </c>
      <c r="S9" s="19">
        <f>'Цена на порамнување во ЕУР'!R9*'Среден курс'!$D$3</f>
        <v>1325.215044</v>
      </c>
      <c r="T9" s="19">
        <f>'Цена на порамнување во ЕУР'!S9*'Среден курс'!$D$3</f>
        <v>1316.5777020000003</v>
      </c>
      <c r="U9" s="19">
        <f>'Цена на порамнување во ЕУР'!T9*'Среден курс'!$D$3</f>
        <v>0</v>
      </c>
      <c r="V9" s="19">
        <f>'Цена на порамнување во ЕУР'!U9*'Среден курс'!$D$3</f>
        <v>0</v>
      </c>
      <c r="W9" s="19">
        <f>'Цена на порамнување во ЕУР'!V9*'Среден курс'!$D$3</f>
        <v>0</v>
      </c>
      <c r="X9" s="19">
        <f>'Цена на порамнување во ЕУР'!W9*'Среден курс'!$D$3</f>
        <v>0</v>
      </c>
      <c r="Y9" s="19">
        <f>'Цена на порамнување во ЕУР'!X9*'Среден курс'!$D$3</f>
        <v>1580.016633</v>
      </c>
      <c r="Z9" s="19">
        <f>'Цена на порамнување во ЕУР'!Y9*'Среден курс'!$D$3</f>
        <v>1522.6400040000001</v>
      </c>
      <c r="AA9" s="19">
        <f>'Цена на порамнување во ЕУР'!Z9*'Среден курс'!$D$3</f>
        <v>0</v>
      </c>
      <c r="AB9" s="18">
        <f>'Цена на порамнување во ЕУР'!AA9*'Среден курс'!$D$3</f>
        <v>1349.2762110000003</v>
      </c>
    </row>
    <row r="10" spans="2:28" ht="26.25" x14ac:dyDescent="0.25">
      <c r="B10" s="89"/>
      <c r="C10" s="109" t="s">
        <v>27</v>
      </c>
      <c r="D10" s="110"/>
      <c r="E10" s="20">
        <f>'Цена на порамнување во ЕУР'!D10*'Среден курс'!$D$3</f>
        <v>0</v>
      </c>
      <c r="F10" s="19">
        <f>'Цена на порамнување во ЕУР'!E10*'Среден курс'!$D$3</f>
        <v>0</v>
      </c>
      <c r="G10" s="19">
        <f>'Цена на порамнување во ЕУР'!F10*'Среден курс'!$D$3</f>
        <v>0</v>
      </c>
      <c r="H10" s="19">
        <f>'Цена на порамнување во ЕУР'!G10*'Среден курс'!$D$3</f>
        <v>0</v>
      </c>
      <c r="I10" s="19">
        <f>'Цена на порамнување во ЕУР'!H10*'Среден курс'!$D$3</f>
        <v>0</v>
      </c>
      <c r="J10" s="19">
        <f>'Цена на порамнување во ЕУР'!I10*'Среден курс'!$D$3</f>
        <v>0</v>
      </c>
      <c r="K10" s="19">
        <f>'Цена на порамнување во ЕУР'!J10*'Среден курс'!$D$3</f>
        <v>0</v>
      </c>
      <c r="L10" s="19">
        <f>'Цена на порамнување во ЕУР'!K10*'Среден курс'!$D$3</f>
        <v>0</v>
      </c>
      <c r="M10" s="19">
        <f>'Цена на порамнување во ЕУР'!L10*'Среден курс'!$D$3</f>
        <v>0</v>
      </c>
      <c r="N10" s="19">
        <f>'Цена на порамнување во ЕУР'!M10*'Среден курс'!$D$3</f>
        <v>0</v>
      </c>
      <c r="O10" s="19">
        <f>'Цена на порамнување во ЕУР'!N10*'Среден курс'!$D$3</f>
        <v>0</v>
      </c>
      <c r="P10" s="19">
        <f>'Цена на порамнување во ЕУР'!O10*'Среден курс'!$D$3</f>
        <v>0</v>
      </c>
      <c r="Q10" s="19">
        <f>'Цена на порамнување во ЕУР'!P10*'Среден курс'!$D$3</f>
        <v>0</v>
      </c>
      <c r="R10" s="19">
        <f>'Цена на порамнување во ЕУР'!Q10*'Среден курс'!$D$3</f>
        <v>0</v>
      </c>
      <c r="S10" s="19">
        <f>'Цена на порамнување во ЕУР'!R10*'Среден курс'!$D$3</f>
        <v>0</v>
      </c>
      <c r="T10" s="19">
        <f>'Цена на порамнување во ЕУР'!S10*'Среден курс'!$D$3</f>
        <v>0</v>
      </c>
      <c r="U10" s="19">
        <f>'Цена на порамнување во ЕУР'!T10*'Среден курс'!$D$3</f>
        <v>0</v>
      </c>
      <c r="V10" s="19">
        <f>'Цена на порамнување во ЕУР'!U10*'Среден курс'!$D$3</f>
        <v>0</v>
      </c>
      <c r="W10" s="19">
        <f>'Цена на порамнување во ЕУР'!V10*'Среден курс'!$D$3</f>
        <v>0</v>
      </c>
      <c r="X10" s="19">
        <f>'Цена на порамнување во ЕУР'!W10*'Среден курс'!$D$3</f>
        <v>0</v>
      </c>
      <c r="Y10" s="19">
        <f>'Цена на порамнување во ЕУР'!X10*'Среден курс'!$D$3</f>
        <v>0</v>
      </c>
      <c r="Z10" s="19">
        <f>'Цена на порамнување во ЕУР'!Y10*'Среден курс'!$D$3</f>
        <v>0</v>
      </c>
      <c r="AA10" s="19">
        <f>'Цена на порамнување во ЕУР'!Z10*'Среден курс'!$D$3</f>
        <v>0</v>
      </c>
      <c r="AB10" s="18">
        <f>'Цена на порамнување во ЕУР'!AA10*'Среден курс'!$D$3</f>
        <v>0</v>
      </c>
    </row>
    <row r="11" spans="2:28" ht="27" thickBot="1" x14ac:dyDescent="0.3">
      <c r="B11" s="90"/>
      <c r="C11" s="111" t="s">
        <v>28</v>
      </c>
      <c r="D11" s="112"/>
      <c r="E11" s="17">
        <f>'Цена на порамнување во ЕУР'!D11*'Среден курс'!$D$3</f>
        <v>0</v>
      </c>
      <c r="F11" s="16">
        <f>'Цена на порамнување во ЕУР'!E11*'Среден курс'!$D$3</f>
        <v>0</v>
      </c>
      <c r="G11" s="16">
        <f>'Цена на порамнување во ЕУР'!F11*'Среден курс'!$D$3</f>
        <v>0</v>
      </c>
      <c r="H11" s="16">
        <f>'Цена на порамнување во ЕУР'!G11*'Среден курс'!$D$3</f>
        <v>0</v>
      </c>
      <c r="I11" s="16">
        <f>'Цена на порамнување во ЕУР'!H11*'Среден курс'!$D$3</f>
        <v>0</v>
      </c>
      <c r="J11" s="16">
        <f>'Цена на порамнување во ЕУР'!I11*'Среден курс'!$D$3</f>
        <v>0</v>
      </c>
      <c r="K11" s="16">
        <f>'Цена на порамнување во ЕУР'!J11*'Среден курс'!$D$3</f>
        <v>0</v>
      </c>
      <c r="L11" s="16">
        <f>'Цена на порамнување во ЕУР'!K11*'Среден курс'!$D$3</f>
        <v>0</v>
      </c>
      <c r="M11" s="16">
        <f>'Цена на порамнување во ЕУР'!L11*'Среден курс'!$D$3</f>
        <v>0</v>
      </c>
      <c r="N11" s="16">
        <f>'Цена на порамнување во ЕУР'!M11*'Среден курс'!$D$3</f>
        <v>0</v>
      </c>
      <c r="O11" s="16">
        <f>'Цена на порамнување во ЕУР'!N11*'Среден курс'!$D$3</f>
        <v>0</v>
      </c>
      <c r="P11" s="16">
        <f>'Цена на порамнување во ЕУР'!O11*'Среден курс'!$D$3</f>
        <v>0</v>
      </c>
      <c r="Q11" s="16">
        <f>'Цена на порамнување во ЕУР'!P11*'Среден курс'!$D$3</f>
        <v>0</v>
      </c>
      <c r="R11" s="16">
        <f>'Цена на порамнување во ЕУР'!Q11*'Среден курс'!$D$3</f>
        <v>0</v>
      </c>
      <c r="S11" s="16">
        <f>'Цена на порамнување во ЕУР'!R11*'Среден курс'!$D$3</f>
        <v>0</v>
      </c>
      <c r="T11" s="16">
        <f>'Цена на порамнување во ЕУР'!S11*'Среден курс'!$D$3</f>
        <v>0</v>
      </c>
      <c r="U11" s="16">
        <f>'Цена на порамнување во ЕУР'!T11*'Среден курс'!$D$3</f>
        <v>0</v>
      </c>
      <c r="V11" s="16">
        <f>'Цена на порамнување во ЕУР'!U11*'Среден курс'!$D$3</f>
        <v>0</v>
      </c>
      <c r="W11" s="16">
        <f>'Цена на порамнување во ЕУР'!V11*'Среден курс'!$D$3</f>
        <v>0</v>
      </c>
      <c r="X11" s="16">
        <f>'Цена на порамнување во ЕУР'!W11*'Среден курс'!$D$3</f>
        <v>0</v>
      </c>
      <c r="Y11" s="16">
        <f>'Цена на порамнување во ЕУР'!X11*'Среден курс'!$D$3</f>
        <v>0</v>
      </c>
      <c r="Z11" s="16">
        <f>'Цена на порамнување во ЕУР'!Y11*'Среден курс'!$D$3</f>
        <v>0</v>
      </c>
      <c r="AA11" s="16">
        <f>'Цена на порамнување во ЕУР'!Z11*'Среден курс'!$D$3</f>
        <v>0</v>
      </c>
      <c r="AB11" s="15">
        <f>'Цена на порамнување во ЕУР'!AA11*'Среден курс'!$D$3</f>
        <v>0</v>
      </c>
    </row>
    <row r="12" spans="2:28" ht="26.25" x14ac:dyDescent="0.25">
      <c r="B12" s="98">
        <v>43985</v>
      </c>
      <c r="C12" s="113" t="s">
        <v>25</v>
      </c>
      <c r="D12" s="114"/>
      <c r="E12" s="20">
        <f>'Цена на порамнување во ЕУР'!D12*'Среден курс'!$D$4</f>
        <v>3801.6265447861738</v>
      </c>
      <c r="F12" s="19">
        <f>'Цена на порамнување во ЕУР'!E12*'Среден курс'!$D$4</f>
        <v>0</v>
      </c>
      <c r="G12" s="19">
        <f>'Цена на порамнување во ЕУР'!F12*'Среден курс'!$D$4</f>
        <v>0</v>
      </c>
      <c r="H12" s="19">
        <f>'Цена на порамнување во ЕУР'!G12*'Среден курс'!$D$4</f>
        <v>0</v>
      </c>
      <c r="I12" s="19">
        <f>'Цена на порамнување во ЕУР'!H12*'Среден курс'!$D$4</f>
        <v>0</v>
      </c>
      <c r="J12" s="19">
        <f>'Цена на порамнување во ЕУР'!I12*'Среден курс'!$D$4</f>
        <v>0</v>
      </c>
      <c r="K12" s="19">
        <f>'Цена на порамнување во ЕУР'!J12*'Среден курс'!$D$4</f>
        <v>0</v>
      </c>
      <c r="L12" s="19">
        <f>'Цена на порамнување во ЕУР'!K12*'Среден курс'!$D$4</f>
        <v>0</v>
      </c>
      <c r="M12" s="19">
        <f>'Цена на порамнување во ЕУР'!L12*'Среден курс'!$D$4</f>
        <v>4347.6959790000001</v>
      </c>
      <c r="N12" s="19">
        <f>'Цена на порамнување во ЕУР'!M12*'Среден курс'!$D$4</f>
        <v>3886.2121430000002</v>
      </c>
      <c r="O12" s="19">
        <f>'Цена на порамнување во ЕУР'!N12*'Среден курс'!$D$4</f>
        <v>3888.0630139999998</v>
      </c>
      <c r="P12" s="19">
        <f>'Цена на порамнување во ЕУР'!O12*'Среден курс'!$D$4</f>
        <v>3791.8177220000002</v>
      </c>
      <c r="Q12" s="19">
        <f>'Цена на порамнување во ЕУР'!P12*'Среден курс'!$D$4</f>
        <v>3715.9320110000003</v>
      </c>
      <c r="R12" s="19">
        <f>'Цена на порамнување во ЕУР'!Q12*'Среден курс'!$D$4</f>
        <v>3348.2256390000002</v>
      </c>
      <c r="S12" s="19">
        <f>'Цена на порамнување во ЕУР'!R12*'Среден курс'!$D$4</f>
        <v>3146.2084278967141</v>
      </c>
      <c r="T12" s="19">
        <f>'Цена на порамнување во ЕУР'!S12*'Среден курс'!$D$4</f>
        <v>2973.9227595216253</v>
      </c>
      <c r="U12" s="19">
        <f>'Цена на порамнување во ЕУР'!T12*'Среден курс'!$D$4</f>
        <v>3233.0579228986908</v>
      </c>
      <c r="V12" s="19">
        <f>'Цена на порамнување во ЕУР'!U12*'Среден курс'!$D$4</f>
        <v>0</v>
      </c>
      <c r="W12" s="19">
        <f>'Цена на порамнување во ЕУР'!V12*'Среден курс'!$D$4</f>
        <v>0</v>
      </c>
      <c r="X12" s="19">
        <f>'Цена на порамнување во ЕУР'!W12*'Среден курс'!$D$4</f>
        <v>0</v>
      </c>
      <c r="Y12" s="19">
        <f>'Цена на порамнување во ЕУР'!X12*'Среден курс'!$D$4</f>
        <v>0</v>
      </c>
      <c r="Z12" s="19">
        <f>'Цена на порамнување во ЕУР'!Y12*'Среден курс'!$D$4</f>
        <v>3802.9229480000004</v>
      </c>
      <c r="AA12" s="19">
        <f>'Цена на порамнување во ЕУР'!Z12*'Среден курс'!$D$4</f>
        <v>3342.0560690000002</v>
      </c>
      <c r="AB12" s="18">
        <f>'Цена на порамнување во ЕУР'!AA12*'Среден курс'!$D$4</f>
        <v>2563.0124556316791</v>
      </c>
    </row>
    <row r="13" spans="2:28" ht="26.25" x14ac:dyDescent="0.25">
      <c r="B13" s="89"/>
      <c r="C13" s="109" t="s">
        <v>26</v>
      </c>
      <c r="D13" s="110"/>
      <c r="E13" s="4">
        <f>'Цена на порамнување во ЕУР'!D13*'Среден курс'!$D$4</f>
        <v>0</v>
      </c>
      <c r="F13" s="3">
        <f>'Цена на порамнување во ЕУР'!E13*'Среден курс'!$D$4</f>
        <v>1089.5460620000001</v>
      </c>
      <c r="G13" s="3">
        <f>'Цена на порамнување во ЕУР'!F13*'Среден курс'!$D$4</f>
        <v>556.57517632223539</v>
      </c>
      <c r="H13" s="3">
        <f>'Цена на порамнување во ЕУР'!G13*'Среден курс'!$D$4</f>
        <v>547.42761111889126</v>
      </c>
      <c r="I13" s="3">
        <f>'Цена на порамнување во ЕУР'!H13*'Среден курс'!$D$4</f>
        <v>454.08035200000006</v>
      </c>
      <c r="J13" s="3">
        <f>'Цена на порамнување во ЕУР'!I13*'Среден курс'!$D$4</f>
        <v>547.240859</v>
      </c>
      <c r="K13" s="3">
        <f>'Цена на порамнување во ЕУР'!J13*'Среден курс'!$D$4</f>
        <v>705.79880800000001</v>
      </c>
      <c r="L13" s="3">
        <f>'Цена на порамнување во ЕУР'!K13*'Среден курс'!$D$4</f>
        <v>860.65501499999993</v>
      </c>
      <c r="M13" s="3">
        <f>'Цена на порамнување во ЕУР'!L13*'Среден курс'!$D$4</f>
        <v>0</v>
      </c>
      <c r="N13" s="3">
        <f>'Цена на порамнување во ЕУР'!M13*'Среден курс'!$D$4</f>
        <v>0</v>
      </c>
      <c r="O13" s="3">
        <f>'Цена на порамнување во ЕУР'!N13*'Среден курс'!$D$4</f>
        <v>0</v>
      </c>
      <c r="P13" s="3">
        <f>'Цена на порамнување во ЕУР'!O13*'Среден курс'!$D$4</f>
        <v>0</v>
      </c>
      <c r="Q13" s="3">
        <f>'Цена на порамнување во ЕУР'!P13*'Среден курс'!$D$4</f>
        <v>0</v>
      </c>
      <c r="R13" s="3">
        <f>'Цена на порамнување во ЕУР'!Q13*'Среден курс'!$D$4</f>
        <v>0</v>
      </c>
      <c r="S13" s="3">
        <f>'Цена на порамнување во ЕУР'!R13*'Среден курс'!$D$4</f>
        <v>0</v>
      </c>
      <c r="T13" s="3">
        <f>'Цена на порамнување во ЕУР'!S13*'Среден курс'!$D$4</f>
        <v>0</v>
      </c>
      <c r="U13" s="3">
        <f>'Цена на порамнување во ЕУР'!T13*'Среден курс'!$D$4</f>
        <v>0</v>
      </c>
      <c r="V13" s="3">
        <f>'Цена на порамнување во ЕУР'!U13*'Среден курс'!$D$4</f>
        <v>1240.0835700000002</v>
      </c>
      <c r="W13" s="3">
        <f>'Цена на порамнување во ЕУР'!V13*'Среден курс'!$D$4</f>
        <v>1267.8466350000001</v>
      </c>
      <c r="X13" s="3">
        <f>'Цена на порамнување во ЕУР'!W13*'Среден курс'!$D$4</f>
        <v>1373.3462820000002</v>
      </c>
      <c r="Y13" s="3">
        <f>'Цена на порамнување во ЕУР'!X13*'Среден курс'!$D$4</f>
        <v>1459.1033050000001</v>
      </c>
      <c r="Z13" s="3">
        <f>'Цена на порамнување во ЕУР'!Y13*'Среден курс'!$D$4</f>
        <v>0</v>
      </c>
      <c r="AA13" s="3">
        <f>'Цена на порамнување во ЕУР'!Z13*'Среден курс'!$D$4</f>
        <v>0</v>
      </c>
      <c r="AB13" s="2">
        <f>'Цена на порамнување во ЕУР'!AA13*'Среден курс'!$D$4</f>
        <v>0</v>
      </c>
    </row>
    <row r="14" spans="2:28" ht="26.25" x14ac:dyDescent="0.25">
      <c r="B14" s="89"/>
      <c r="C14" s="109" t="s">
        <v>27</v>
      </c>
      <c r="D14" s="110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0</v>
      </c>
      <c r="H14" s="3">
        <f>'Цена на порамнување во ЕУР'!G14*'Среден курс'!$D$4</f>
        <v>0</v>
      </c>
      <c r="I14" s="3">
        <f>'Цена на порамнување во ЕУР'!H14*'Среден курс'!$D$4</f>
        <v>0</v>
      </c>
      <c r="J14" s="3">
        <f>'Цена на порамнување во ЕУР'!I14*'Среден курс'!$D$4</f>
        <v>0</v>
      </c>
      <c r="K14" s="3">
        <f>'Цена на порамнување во ЕУР'!J14*'Среден курс'!$D$4</f>
        <v>0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90"/>
      <c r="C15" s="111" t="s">
        <v>28</v>
      </c>
      <c r="D15" s="112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0</v>
      </c>
      <c r="H15" s="3">
        <f>'Цена на порамнување во ЕУР'!G15*'Среден курс'!$D$4</f>
        <v>0</v>
      </c>
      <c r="I15" s="3">
        <f>'Цена на порамнување во ЕУР'!H15*'Среден курс'!$D$4</f>
        <v>0</v>
      </c>
      <c r="J15" s="3">
        <f>'Цена на порамнување во ЕУР'!I15*'Среден курс'!$D$4</f>
        <v>0</v>
      </c>
      <c r="K15" s="3">
        <f>'Цена на порамнување во ЕУР'!J15*'Среден курс'!$D$4</f>
        <v>0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6.25" x14ac:dyDescent="0.25">
      <c r="B16" s="88">
        <v>43986</v>
      </c>
      <c r="C16" s="107" t="s">
        <v>25</v>
      </c>
      <c r="D16" s="108"/>
      <c r="E16" s="21">
        <f>'Цена на порамнување во ЕУР'!D16*'Среден курс'!$D$5</f>
        <v>1873.1481041764703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0</v>
      </c>
      <c r="T16" s="23">
        <f>'Цена на порамнување во ЕУР'!S16*'Среден курс'!$D$5</f>
        <v>0</v>
      </c>
      <c r="U16" s="23">
        <f>'Цена на порамнување во ЕУР'!T16*'Среден курс'!$D$5</f>
        <v>0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0</v>
      </c>
      <c r="X16" s="23">
        <f>'Цена на порамнување во ЕУР'!W16*'Среден курс'!$D$5</f>
        <v>0</v>
      </c>
      <c r="Y16" s="23">
        <f>'Цена на порамнување во ЕУР'!X16*'Среден курс'!$D$5</f>
        <v>0</v>
      </c>
      <c r="Z16" s="23">
        <f>'Цена на порамнување во ЕУР'!Y16*'Среден курс'!$D$5</f>
        <v>0</v>
      </c>
      <c r="AA16" s="23">
        <f>'Цена на порамнување во ЕУР'!Z16*'Среден курс'!$D$5</f>
        <v>0</v>
      </c>
      <c r="AB16" s="22">
        <f>'Цена на порамнување во ЕУР'!AA16*'Среден курс'!$D$5</f>
        <v>0</v>
      </c>
    </row>
    <row r="17" spans="2:28" ht="26.25" x14ac:dyDescent="0.25">
      <c r="B17" s="89"/>
      <c r="C17" s="109" t="s">
        <v>26</v>
      </c>
      <c r="D17" s="110"/>
      <c r="E17" s="20">
        <f>'Цена на порамнување во ЕУР'!D17*'Среден курс'!$D$5</f>
        <v>0</v>
      </c>
      <c r="F17" s="19">
        <f>'Цена на порамнување во ЕУР'!E17*'Среден курс'!$D$5</f>
        <v>489.35497995190383</v>
      </c>
      <c r="G17" s="19">
        <f>'Цена на порамнување во ЕУР'!F17*'Среден курс'!$D$5</f>
        <v>517.57823275046064</v>
      </c>
      <c r="H17" s="19">
        <f>'Цена на порамнување во ЕУР'!G17*'Среден курс'!$D$5</f>
        <v>451.02160685455362</v>
      </c>
      <c r="I17" s="19">
        <f>'Цена на порамнување во ЕУР'!H17*'Среден курс'!$D$5</f>
        <v>450.0774265</v>
      </c>
      <c r="J17" s="19">
        <f>'Цена на порамнување во ЕУР'!I17*'Среден курс'!$D$5</f>
        <v>450.17484234210519</v>
      </c>
      <c r="K17" s="19">
        <f>'Цена на порамнување во ЕУР'!J17*'Среден курс'!$D$5</f>
        <v>537.33255574074087</v>
      </c>
      <c r="L17" s="19">
        <f>'Цена на порамнување во ЕУР'!K17*'Среден курс'!$D$5</f>
        <v>865.12664940274828</v>
      </c>
      <c r="M17" s="19">
        <f>'Цена на порамнување во ЕУР'!L17*'Среден курс'!$D$5</f>
        <v>890.01806803614465</v>
      </c>
      <c r="N17" s="19">
        <f>'Цена на порамнување во ЕУР'!M17*'Среден курс'!$D$5</f>
        <v>688.68771411639113</v>
      </c>
      <c r="O17" s="19">
        <f>'Цена на порамнување во ЕУР'!N17*'Среден курс'!$D$5</f>
        <v>574.56017715180269</v>
      </c>
      <c r="P17" s="19">
        <f>'Цена на порамнување во ЕУР'!O17*'Среден курс'!$D$5</f>
        <v>558.50820152016342</v>
      </c>
      <c r="Q17" s="19">
        <f>'Цена на порамнување во ЕУР'!P17*'Среден курс'!$D$5</f>
        <v>498.63410499628395</v>
      </c>
      <c r="R17" s="19">
        <f>'Цена на порамнување во ЕУР'!Q17*'Среден курс'!$D$5</f>
        <v>484.54849062743244</v>
      </c>
      <c r="S17" s="19">
        <f>'Цена на порамнување во ЕУР'!R17*'Среден курс'!$D$5</f>
        <v>450.18025433333332</v>
      </c>
      <c r="T17" s="19">
        <f>'Цена на порамнување во ЕУР'!S17*'Среден курс'!$D$5</f>
        <v>747.76400400000011</v>
      </c>
      <c r="U17" s="19">
        <f>'Цена на порамнување во ЕУР'!T17*'Среден курс'!$D$5</f>
        <v>512.43864629249003</v>
      </c>
      <c r="V17" s="19">
        <f>'Цена на порамнување во ЕУР'!U17*'Среден курс'!$D$5</f>
        <v>480.37502003098172</v>
      </c>
      <c r="W17" s="19">
        <f>'Цена на порамнување во ЕУР'!V17*'Среден курс'!$D$5</f>
        <v>606.81572908376052</v>
      </c>
      <c r="X17" s="19">
        <f>'Цена на порамнување во ЕУР'!W17*'Среден курс'!$D$5</f>
        <v>638.38783025874534</v>
      </c>
      <c r="Y17" s="19">
        <f>'Цена на порамнување во ЕУР'!X17*'Среден курс'!$D$5</f>
        <v>655.5587903790888</v>
      </c>
      <c r="Z17" s="19">
        <f>'Цена на порамнување во ЕУР'!Y17*'Среден курс'!$D$5</f>
        <v>489.64190242633344</v>
      </c>
      <c r="AA17" s="19">
        <f>'Цена на порамнување во ЕУР'!Z17*'Среден курс'!$D$5</f>
        <v>468.71771837945255</v>
      </c>
      <c r="AB17" s="18">
        <f>'Цена на порамнување во ЕУР'!AA17*'Среден курс'!$D$5</f>
        <v>461.03064096782896</v>
      </c>
    </row>
    <row r="18" spans="2:28" ht="26.25" x14ac:dyDescent="0.25">
      <c r="B18" s="89"/>
      <c r="C18" s="109" t="s">
        <v>27</v>
      </c>
      <c r="D18" s="110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0</v>
      </c>
      <c r="G18" s="19">
        <f>'Цена на порамнување во ЕУР'!F18*'Среден курс'!$D$5</f>
        <v>0</v>
      </c>
      <c r="H18" s="19">
        <f>'Цена на порамнување во ЕУР'!G18*'Среден курс'!$D$5</f>
        <v>0</v>
      </c>
      <c r="I18" s="19">
        <f>'Цена на порамнување во ЕУР'!H18*'Среден курс'!$D$5</f>
        <v>0</v>
      </c>
      <c r="J18" s="19">
        <f>'Цена на порамнување во ЕУР'!I18*'Среден курс'!$D$5</f>
        <v>0</v>
      </c>
      <c r="K18" s="19">
        <f>'Цена на порамнување во ЕУР'!J18*'Среден курс'!$D$5</f>
        <v>0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 x14ac:dyDescent="0.3">
      <c r="B19" s="90"/>
      <c r="C19" s="111" t="s">
        <v>28</v>
      </c>
      <c r="D19" s="112"/>
      <c r="E19" s="17">
        <f>'Цена на порамнување во ЕУР'!D19*'Среден курс'!$D$5</f>
        <v>0</v>
      </c>
      <c r="F19" s="16">
        <f>'Цена на порамнување во ЕУР'!E19*'Среден курс'!$D$5</f>
        <v>0</v>
      </c>
      <c r="G19" s="16">
        <f>'Цена на порамнување во ЕУР'!F19*'Среден курс'!$D$5</f>
        <v>0</v>
      </c>
      <c r="H19" s="16">
        <f>'Цена на порамнување во ЕУР'!G19*'Среден курс'!$D$5</f>
        <v>0</v>
      </c>
      <c r="I19" s="16">
        <f>'Цена на порамнување во ЕУР'!H19*'Среден курс'!$D$5</f>
        <v>0</v>
      </c>
      <c r="J19" s="16">
        <f>'Цена на порамнување во ЕУР'!I19*'Среден курс'!$D$5</f>
        <v>0</v>
      </c>
      <c r="K19" s="16">
        <f>'Цена на порамнување во ЕУР'!J19*'Среден курс'!$D$5</f>
        <v>0</v>
      </c>
      <c r="L19" s="16">
        <f>'Цена на порамнување во ЕУР'!K19*'Среден курс'!$D$5</f>
        <v>0</v>
      </c>
      <c r="M19" s="16">
        <f>'Цена на порамнување во ЕУР'!L19*'Среден курс'!$D$5</f>
        <v>0</v>
      </c>
      <c r="N19" s="16">
        <f>'Цена на порамнување во ЕУР'!M19*'Среден курс'!$D$5</f>
        <v>0</v>
      </c>
      <c r="O19" s="16">
        <f>'Цена на порамнување во ЕУР'!N19*'Среден курс'!$D$5</f>
        <v>0</v>
      </c>
      <c r="P19" s="16">
        <f>'Цена на порамнување во ЕУР'!O19*'Среден курс'!$D$5</f>
        <v>0</v>
      </c>
      <c r="Q19" s="16">
        <f>'Цена на порамнување во ЕУР'!P19*'Среден курс'!$D$5</f>
        <v>0</v>
      </c>
      <c r="R19" s="16">
        <f>'Цена на порамнување во ЕУР'!Q19*'Среден курс'!$D$5</f>
        <v>0</v>
      </c>
      <c r="S19" s="16">
        <f>'Цена на порамнување во ЕУР'!R19*'Среден курс'!$D$5</f>
        <v>0</v>
      </c>
      <c r="T19" s="16">
        <f>'Цена на порамнување во ЕУР'!S19*'Среден курс'!$D$5</f>
        <v>0</v>
      </c>
      <c r="U19" s="16">
        <f>'Цена на порамнување во ЕУР'!T19*'Среден курс'!$D$5</f>
        <v>0</v>
      </c>
      <c r="V19" s="16">
        <f>'Цена на порамнување во ЕУР'!U19*'Среден курс'!$D$5</f>
        <v>0</v>
      </c>
      <c r="W19" s="16">
        <f>'Цена на порамнување во ЕУР'!V19*'Среден курс'!$D$5</f>
        <v>0</v>
      </c>
      <c r="X19" s="16">
        <f>'Цена на порамнување во ЕУР'!W19*'Среден курс'!$D$5</f>
        <v>0</v>
      </c>
      <c r="Y19" s="16">
        <f>'Цена на порамнување во ЕУР'!X19*'Среден курс'!$D$5</f>
        <v>0</v>
      </c>
      <c r="Z19" s="16">
        <f>'Цена на порамнување во ЕУР'!Y19*'Среден курс'!$D$5</f>
        <v>0</v>
      </c>
      <c r="AA19" s="16">
        <f>'Цена на порамнување во ЕУР'!Z19*'Среден курс'!$D$5</f>
        <v>0</v>
      </c>
      <c r="AB19" s="15">
        <f>'Цена на порамнување во ЕУР'!AA19*'Среден курс'!$D$5</f>
        <v>0</v>
      </c>
    </row>
    <row r="20" spans="2:28" ht="26.25" x14ac:dyDescent="0.25">
      <c r="B20" s="88">
        <v>43987</v>
      </c>
      <c r="C20" s="107" t="s">
        <v>25</v>
      </c>
      <c r="D20" s="108"/>
      <c r="E20" s="5">
        <f>'Цена на порамнување во ЕУР'!D20*'Среден курс'!$D$6</f>
        <v>0</v>
      </c>
      <c r="F20" s="7">
        <f>'Цена на порамнување во ЕУР'!E20*'Среден курс'!$D$6</f>
        <v>0</v>
      </c>
      <c r="G20" s="7">
        <f>'Цена на порамнување во ЕУР'!F20*'Среден курс'!$D$6</f>
        <v>0</v>
      </c>
      <c r="H20" s="7">
        <f>'Цена на порамнување во ЕУР'!G20*'Среден курс'!$D$6</f>
        <v>0</v>
      </c>
      <c r="I20" s="7">
        <f>'Цена на порамнување во ЕУР'!H20*'Среден курс'!$D$6</f>
        <v>0</v>
      </c>
      <c r="J20" s="7">
        <f>'Цена на порамнување во ЕУР'!I20*'Среден курс'!$D$6</f>
        <v>0</v>
      </c>
      <c r="K20" s="7">
        <f>'Цена на порамнување во ЕУР'!J20*'Среден курс'!$D$6</f>
        <v>0</v>
      </c>
      <c r="L20" s="7">
        <f>'Цена на порамнување во ЕУР'!K20*'Среден курс'!$D$6</f>
        <v>0</v>
      </c>
      <c r="M20" s="7">
        <f>'Цена на порамнување во ЕУР'!L20*'Среден курс'!$D$6</f>
        <v>0</v>
      </c>
      <c r="N20" s="7">
        <f>'Цена на порамнување во ЕУР'!M20*'Среден курс'!$D$6</f>
        <v>0</v>
      </c>
      <c r="O20" s="7">
        <f>'Цена на порамнување во ЕУР'!N20*'Среден курс'!$D$6</f>
        <v>2593.6192640074159</v>
      </c>
      <c r="P20" s="7">
        <f>'Цена на порамнување во ЕУР'!O20*'Среден курс'!$D$6</f>
        <v>2305.7982240000001</v>
      </c>
      <c r="Q20" s="7">
        <f>'Цена на порамнување во ЕУР'!P20*'Среден курс'!$D$6</f>
        <v>2112.7189696666669</v>
      </c>
      <c r="R20" s="7">
        <f>'Цена на порамнување во ЕУР'!Q20*'Среден курс'!$D$6</f>
        <v>1936.2147688800003</v>
      </c>
      <c r="S20" s="7">
        <f>'Цена на порамнување во ЕУР'!R20*'Среден курс'!$D$6</f>
        <v>1989.0758160000003</v>
      </c>
      <c r="T20" s="7">
        <f>'Цена на порамнување во ЕУР'!S20*'Среден курс'!$D$6</f>
        <v>1893.447171</v>
      </c>
      <c r="U20" s="7">
        <f>'Цена на порамнување во ЕУР'!T20*'Среден курс'!$D$6</f>
        <v>1750.9166345038168</v>
      </c>
      <c r="V20" s="7">
        <f>'Цена на порамнување во ЕУР'!U20*'Среден курс'!$D$6</f>
        <v>2090.8740510000007</v>
      </c>
      <c r="W20" s="7">
        <f>'Цена на порамнување во ЕУР'!V20*'Среден курс'!$D$6</f>
        <v>2295.0874800000001</v>
      </c>
      <c r="X20" s="7">
        <f>'Цена на порамнување во ЕУР'!W20*'Среден курс'!$D$6</f>
        <v>2398.1196329999998</v>
      </c>
      <c r="Y20" s="7">
        <f>'Цена на порамнување во ЕУР'!X20*'Среден курс'!$D$6</f>
        <v>0</v>
      </c>
      <c r="Z20" s="7">
        <f>'Цена на порамнување во ЕУР'!Y20*'Среден курс'!$D$6</f>
        <v>0</v>
      </c>
      <c r="AA20" s="7">
        <f>'Цена на порамнување во ЕУР'!Z20*'Среден курс'!$D$6</f>
        <v>0</v>
      </c>
      <c r="AB20" s="6">
        <f>'Цена на порамнување во ЕУР'!AA20*'Среден курс'!$D$6</f>
        <v>0</v>
      </c>
    </row>
    <row r="21" spans="2:28" ht="26.25" x14ac:dyDescent="0.25">
      <c r="B21" s="89"/>
      <c r="C21" s="109" t="s">
        <v>26</v>
      </c>
      <c r="D21" s="110"/>
      <c r="E21" s="4">
        <f>'Цена на порамнување во ЕУР'!D21*'Среден курс'!$D$6</f>
        <v>450.2772435</v>
      </c>
      <c r="F21" s="3">
        <f>'Цена на порамнување во ЕУР'!E21*'Среден курс'!$D$6</f>
        <v>465.39947104118261</v>
      </c>
      <c r="G21" s="3">
        <f>'Цена на порамнување во ЕУР'!F21*'Среден курс'!$D$6</f>
        <v>525.31448527910231</v>
      </c>
      <c r="H21" s="3">
        <f>'Цена на порамнување во ЕУР'!G21*'Среден курс'!$D$6</f>
        <v>509.36135040000005</v>
      </c>
      <c r="I21" s="3">
        <f>'Цена на порамнување во ЕУР'!H21*'Среден курс'!$D$6</f>
        <v>508.97931040384617</v>
      </c>
      <c r="J21" s="3">
        <f>'Цена на порамнување во ЕУР'!I21*'Среден курс'!$D$6</f>
        <v>502.83003649315066</v>
      </c>
      <c r="K21" s="3">
        <f>'Цена на порамнување во ЕУР'!J21*'Среден курс'!$D$6</f>
        <v>481.84497899999997</v>
      </c>
      <c r="L21" s="3">
        <f>'Цена на порамнување во ЕУР'!K21*'Среден курс'!$D$6</f>
        <v>723.09243688196</v>
      </c>
      <c r="M21" s="3">
        <f>'Цена на порамнување во ЕУР'!L21*'Среден курс'!$D$6</f>
        <v>726.16074300000002</v>
      </c>
      <c r="N21" s="3">
        <f>'Цена на порамнување во ЕУР'!M21*'Среден курс'!$D$6</f>
        <v>625.59642600000006</v>
      </c>
      <c r="O21" s="3">
        <f>'Цена на порамнување во ЕУР'!N21*'Среден курс'!$D$6</f>
        <v>0</v>
      </c>
      <c r="P21" s="3">
        <f>'Цена на порамнување во ЕУР'!O21*'Среден курс'!$D$6</f>
        <v>0</v>
      </c>
      <c r="Q21" s="3">
        <f>'Цена на порамнување во ЕУР'!P21*'Среден курс'!$D$6</f>
        <v>0</v>
      </c>
      <c r="R21" s="3">
        <f>'Цена на порамнување во ЕУР'!Q21*'Среден курс'!$D$6</f>
        <v>0</v>
      </c>
      <c r="S21" s="3">
        <f>'Цена на порамнување во ЕУР'!R21*'Среден курс'!$D$6</f>
        <v>0</v>
      </c>
      <c r="T21" s="3">
        <f>'Цена на порамнување во ЕУР'!S21*'Среден курс'!$D$6</f>
        <v>0</v>
      </c>
      <c r="U21" s="3">
        <f>'Цена на порамнување во ЕУР'!T21*'Среден курс'!$D$6</f>
        <v>0</v>
      </c>
      <c r="V21" s="3">
        <f>'Цена на порамнување во ЕУР'!U21*'Среден курс'!$D$6</f>
        <v>0</v>
      </c>
      <c r="W21" s="3">
        <f>'Цена на порамнување во ЕУР'!V21*'Среден курс'!$D$6</f>
        <v>0</v>
      </c>
      <c r="X21" s="3">
        <f>'Цена на порамнување во ЕУР'!W21*'Среден курс'!$D$6</f>
        <v>0</v>
      </c>
      <c r="Y21" s="3">
        <f>'Цена на порамнување во ЕУР'!X21*'Среден курс'!$D$6</f>
        <v>545.79301440833706</v>
      </c>
      <c r="Z21" s="3">
        <f>'Цена на порамнување во ЕУР'!Y21*'Среден курс'!$D$6</f>
        <v>514.04302381263744</v>
      </c>
      <c r="AA21" s="3">
        <f>'Цена на порамнување во ЕУР'!Z21*'Среден курс'!$D$6</f>
        <v>747.75430799999992</v>
      </c>
      <c r="AB21" s="2">
        <f>'Цена на порамнување во ЕУР'!AA21*'Среден курс'!$D$6</f>
        <v>747.75430799999992</v>
      </c>
    </row>
    <row r="22" spans="2:28" ht="26.25" x14ac:dyDescent="0.25">
      <c r="B22" s="89"/>
      <c r="C22" s="109" t="s">
        <v>27</v>
      </c>
      <c r="D22" s="110"/>
      <c r="E22" s="4">
        <f>'Цена на порамнување во ЕУР'!D22*'Среден курс'!$D$6</f>
        <v>0</v>
      </c>
      <c r="F22" s="3">
        <f>'Цена на порамнување во ЕУР'!E22*'Среден курс'!$D$6</f>
        <v>0</v>
      </c>
      <c r="G22" s="3">
        <f>'Цена на порамнување во ЕУР'!F22*'Среден курс'!$D$6</f>
        <v>0</v>
      </c>
      <c r="H22" s="3">
        <f>'Цена на порамнување во ЕУР'!G22*'Среден курс'!$D$6</f>
        <v>0</v>
      </c>
      <c r="I22" s="3">
        <f>'Цена на порамнување во ЕУР'!H22*'Среден курс'!$D$6</f>
        <v>0</v>
      </c>
      <c r="J22" s="3">
        <f>'Цена на порамнување во ЕУР'!I22*'Среден курс'!$D$6</f>
        <v>0</v>
      </c>
      <c r="K22" s="3">
        <f>'Цена на порамнување во ЕУР'!J22*'Среден курс'!$D$6</f>
        <v>0</v>
      </c>
      <c r="L22" s="3">
        <f>'Цена на порамнување во ЕУР'!K22*'Среден курс'!$D$6</f>
        <v>0</v>
      </c>
      <c r="M22" s="3">
        <f>'Цена на порамнување во ЕУР'!L22*'Среден курс'!$D$6</f>
        <v>0</v>
      </c>
      <c r="N22" s="3">
        <f>'Цена на порамнување во ЕУР'!M22*'Среден курс'!$D$6</f>
        <v>0</v>
      </c>
      <c r="O22" s="3">
        <f>'Цена на порамнување во ЕУР'!N22*'Среден курс'!$D$6</f>
        <v>0</v>
      </c>
      <c r="P22" s="3">
        <f>'Цена на порамнување во ЕУР'!O22*'Среден курс'!$D$6</f>
        <v>0</v>
      </c>
      <c r="Q22" s="3">
        <f>'Цена на порамнување во ЕУР'!P22*'Среден курс'!$D$6</f>
        <v>0</v>
      </c>
      <c r="R22" s="3">
        <f>'Цена на порамнување во ЕУР'!Q22*'Среден курс'!$D$6</f>
        <v>0</v>
      </c>
      <c r="S22" s="3">
        <f>'Цена на порамнување во ЕУР'!R22*'Среден курс'!$D$6</f>
        <v>0</v>
      </c>
      <c r="T22" s="3">
        <f>'Цена на порамнување во ЕУР'!S22*'Среден курс'!$D$6</f>
        <v>0</v>
      </c>
      <c r="U22" s="3">
        <f>'Цена на порамнување во ЕУР'!T22*'Среден курс'!$D$6</f>
        <v>0</v>
      </c>
      <c r="V22" s="3">
        <f>'Цена на порамнување во ЕУР'!U22*'Среден курс'!$D$6</f>
        <v>0</v>
      </c>
      <c r="W22" s="3">
        <f>'Цена на порамнување во ЕУР'!V22*'Среден курс'!$D$6</f>
        <v>0</v>
      </c>
      <c r="X22" s="3">
        <f>'Цена на порамнување во ЕУР'!W22*'Среден курс'!$D$6</f>
        <v>0</v>
      </c>
      <c r="Y22" s="3">
        <f>'Цена на порамнување во ЕУР'!X22*'Среден курс'!$D$6</f>
        <v>0</v>
      </c>
      <c r="Z22" s="3">
        <f>'Цена на порамнување во ЕУР'!Y22*'Среден курс'!$D$6</f>
        <v>0</v>
      </c>
      <c r="AA22" s="3">
        <f>'Цена на порамнување во ЕУР'!Z22*'Среден курс'!$D$6</f>
        <v>0</v>
      </c>
      <c r="AB22" s="2">
        <f>'Цена на порамнување во ЕУР'!AA22*'Среден курс'!$D$6</f>
        <v>0</v>
      </c>
    </row>
    <row r="23" spans="2:28" ht="27" thickBot="1" x14ac:dyDescent="0.3">
      <c r="B23" s="90"/>
      <c r="C23" s="111" t="s">
        <v>28</v>
      </c>
      <c r="D23" s="112"/>
      <c r="E23" s="4">
        <f>'Цена на порамнување во ЕУР'!D23*'Среден курс'!$D$6</f>
        <v>0</v>
      </c>
      <c r="F23" s="3">
        <f>'Цена на порамнување во ЕУР'!E23*'Среден курс'!$D$6</f>
        <v>0</v>
      </c>
      <c r="G23" s="3">
        <f>'Цена на порамнување во ЕУР'!F23*'Среден курс'!$D$6</f>
        <v>0</v>
      </c>
      <c r="H23" s="3">
        <f>'Цена на порамнување во ЕУР'!G23*'Среден курс'!$D$6</f>
        <v>0</v>
      </c>
      <c r="I23" s="3">
        <f>'Цена на порамнување во ЕУР'!H23*'Среден курс'!$D$6</f>
        <v>0</v>
      </c>
      <c r="J23" s="3">
        <f>'Цена на порамнување во ЕУР'!I23*'Среден курс'!$D$6</f>
        <v>0</v>
      </c>
      <c r="K23" s="3">
        <f>'Цена на порамнување во ЕУР'!J23*'Среден курс'!$D$6</f>
        <v>0</v>
      </c>
      <c r="L23" s="3">
        <f>'Цена на порамнување во ЕУР'!K23*'Среден курс'!$D$6</f>
        <v>0</v>
      </c>
      <c r="M23" s="3">
        <f>'Цена на порамнување во ЕУР'!L23*'Среден курс'!$D$6</f>
        <v>0</v>
      </c>
      <c r="N23" s="3">
        <f>'Цена на порамнување во ЕУР'!M23*'Среден курс'!$D$6</f>
        <v>0</v>
      </c>
      <c r="O23" s="3">
        <f>'Цена на порамнување во ЕУР'!N23*'Среден курс'!$D$6</f>
        <v>0</v>
      </c>
      <c r="P23" s="3">
        <f>'Цена на порамнување во ЕУР'!O23*'Среден курс'!$D$6</f>
        <v>0</v>
      </c>
      <c r="Q23" s="3">
        <f>'Цена на порамнување во ЕУР'!P23*'Среден курс'!$D$6</f>
        <v>0</v>
      </c>
      <c r="R23" s="3">
        <f>'Цена на порамнување во ЕУР'!Q23*'Среден курс'!$D$6</f>
        <v>0</v>
      </c>
      <c r="S23" s="3">
        <f>'Цена на порамнување во ЕУР'!R23*'Среден курс'!$D$6</f>
        <v>0</v>
      </c>
      <c r="T23" s="3">
        <f>'Цена на порамнување во ЕУР'!S23*'Среден курс'!$D$6</f>
        <v>0</v>
      </c>
      <c r="U23" s="3">
        <f>'Цена на порамнување во ЕУР'!T23*'Среден курс'!$D$6</f>
        <v>0</v>
      </c>
      <c r="V23" s="3">
        <f>'Цена на порамнување во ЕУР'!U23*'Среден курс'!$D$6</f>
        <v>0</v>
      </c>
      <c r="W23" s="3">
        <f>'Цена на порамнување во ЕУР'!V23*'Среден курс'!$D$6</f>
        <v>0</v>
      </c>
      <c r="X23" s="3">
        <f>'Цена на порамнување во ЕУР'!W23*'Среден курс'!$D$6</f>
        <v>0</v>
      </c>
      <c r="Y23" s="3">
        <f>'Цена на порамнување во ЕУР'!X23*'Среден курс'!$D$6</f>
        <v>0</v>
      </c>
      <c r="Z23" s="3">
        <f>'Цена на порамнување во ЕУР'!Y23*'Среден курс'!$D$6</f>
        <v>0</v>
      </c>
      <c r="AA23" s="3">
        <f>'Цена на порамнување во ЕУР'!Z23*'Среден курс'!$D$6</f>
        <v>0</v>
      </c>
      <c r="AB23" s="2">
        <f>'Цена на порамнување во ЕУР'!AA23*'Среден курс'!$D$6</f>
        <v>0</v>
      </c>
    </row>
    <row r="24" spans="2:28" ht="26.25" x14ac:dyDescent="0.25">
      <c r="B24" s="88">
        <v>43988</v>
      </c>
      <c r="C24" s="107" t="s">
        <v>25</v>
      </c>
      <c r="D24" s="108"/>
      <c r="E24" s="21">
        <f>'Цена на порамнување во ЕУР'!D24*'Среден курс'!$D$7</f>
        <v>1388.1577500000001</v>
      </c>
      <c r="F24" s="23">
        <f>'Цена на порамнување во ЕУР'!E24*'Среден курс'!$D$7</f>
        <v>980.34785100000022</v>
      </c>
      <c r="G24" s="23">
        <f>'Цена на порамнување во ЕУР'!F24*'Среден курс'!$D$7</f>
        <v>0</v>
      </c>
      <c r="H24" s="23">
        <f>'Цена на порамнување во ЕУР'!G24*'Среден курс'!$D$7</f>
        <v>573.77187000000004</v>
      </c>
      <c r="I24" s="23">
        <f>'Цена на порамнување во ЕУР'!H24*'Среден курс'!$D$7</f>
        <v>312.79821300000003</v>
      </c>
      <c r="J24" s="23">
        <f>'Цена на порамнување во ЕУР'!I24*'Среден курс'!$D$7</f>
        <v>390.53504700000002</v>
      </c>
      <c r="K24" s="23">
        <f>'Цена на порамнување во ЕУР'!J24*'Среден курс'!$D$7</f>
        <v>1267.8507450000002</v>
      </c>
      <c r="L24" s="23">
        <f>'Цена на порамнување во ЕУР'!K24*'Среден курс'!$D$7</f>
        <v>0</v>
      </c>
      <c r="M24" s="23">
        <f>'Цена на порамнување во ЕУР'!L24*'Среден курс'!$D$7</f>
        <v>0</v>
      </c>
      <c r="N24" s="23">
        <f>'Цена на порамнување во ЕУР'!M24*'Среден курс'!$D$7</f>
        <v>1633.7074320000002</v>
      </c>
      <c r="O24" s="23">
        <f>'Цена на порамнување во ЕУР'!N24*'Среден курс'!$D$7</f>
        <v>1805.8389930000001</v>
      </c>
      <c r="P24" s="23">
        <f>'Цена на порамнување во ЕУР'!O24*'Среден курс'!$D$7</f>
        <v>0</v>
      </c>
      <c r="Q24" s="23">
        <f>'Цена на порамнување во ЕУР'!P24*'Среден курс'!$D$7</f>
        <v>1147.5437400000001</v>
      </c>
      <c r="R24" s="23">
        <f>'Цена на порамнување во ЕУР'!Q24*'Среден курс'!$D$7</f>
        <v>716.57845738945821</v>
      </c>
      <c r="S24" s="23">
        <f>'Цена на порамнување во ЕУР'!R24*'Среден курс'!$D$7</f>
        <v>628.84997346170678</v>
      </c>
      <c r="T24" s="23">
        <f>'Цена на порамнување во ЕУР'!S24*'Среден курс'!$D$7</f>
        <v>574.41845333611695</v>
      </c>
      <c r="U24" s="23">
        <f>'Цена на порамнување во ЕУР'!T24*'Среден курс'!$D$7</f>
        <v>1488.0711691944991</v>
      </c>
      <c r="V24" s="23">
        <f>'Цена на порамнување во ЕУР'!U24*'Среден курс'!$D$7</f>
        <v>1664.2181435884679</v>
      </c>
      <c r="W24" s="23">
        <f>'Цена на порамнување во ЕУР'!V24*'Среден курс'!$D$7</f>
        <v>1789.0888697329081</v>
      </c>
      <c r="X24" s="23">
        <f>'Цена на порамнување во ЕУР'!W24*'Среден курс'!$D$7</f>
        <v>2781.2511719999998</v>
      </c>
      <c r="Y24" s="23">
        <f>'Цена на порамнување во ЕУР'!X24*'Среден курс'!$D$7</f>
        <v>3516.0493409999999</v>
      </c>
      <c r="Z24" s="23">
        <f>'Цена на порамнување во ЕУР'!Y24*'Среден курс'!$D$7</f>
        <v>3232.4648523515534</v>
      </c>
      <c r="AA24" s="23">
        <f>'Цена на порамнување во ЕУР'!Z24*'Среден курс'!$D$7</f>
        <v>2212.9880805220591</v>
      </c>
      <c r="AB24" s="22">
        <f>'Цена на порамнување во ЕУР'!AA24*'Среден курс'!$D$7</f>
        <v>0</v>
      </c>
    </row>
    <row r="25" spans="2:28" ht="26.25" x14ac:dyDescent="0.25">
      <c r="B25" s="89"/>
      <c r="C25" s="109" t="s">
        <v>26</v>
      </c>
      <c r="D25" s="110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570.9563068109394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747.75430799999992</v>
      </c>
      <c r="M25" s="19">
        <f>'Цена на порамнување во ЕУР'!L25*'Среден курс'!$D$7</f>
        <v>747.75430799999981</v>
      </c>
      <c r="N25" s="19">
        <f>'Цена на порамнување во ЕУР'!M25*'Среден курс'!$D$7</f>
        <v>0</v>
      </c>
      <c r="O25" s="19">
        <f>'Цена на порамнување во ЕУР'!N25*'Среден курс'!$D$7</f>
        <v>0</v>
      </c>
      <c r="P25" s="19">
        <f>'Цена на порамнување во ЕУР'!O25*'Среден курс'!$D$7</f>
        <v>747.75430799999981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747.75430799999992</v>
      </c>
    </row>
    <row r="26" spans="2:28" ht="26.25" x14ac:dyDescent="0.25">
      <c r="B26" s="89"/>
      <c r="C26" s="109" t="s">
        <v>27</v>
      </c>
      <c r="D26" s="110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0</v>
      </c>
      <c r="I26" s="19">
        <f>'Цена на порамнување во ЕУР'!H26*'Среден курс'!$D$7</f>
        <v>0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90"/>
      <c r="C27" s="111" t="s">
        <v>28</v>
      </c>
      <c r="D27" s="112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0</v>
      </c>
      <c r="I27" s="16">
        <f>'Цена на порамнување во ЕУР'!H27*'Среден курс'!$D$7</f>
        <v>0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88">
        <v>43989</v>
      </c>
      <c r="C28" s="101" t="s">
        <v>25</v>
      </c>
      <c r="D28" s="100"/>
      <c r="E28" s="21">
        <f>'Цена на порамнување во ЕУР'!D28*'Среден курс'!$D$8</f>
        <v>2525.8301460000002</v>
      </c>
      <c r="F28" s="23">
        <f>'Цена на порамнување во ЕУР'!E28*'Среден курс'!$D$8</f>
        <v>0</v>
      </c>
      <c r="G28" s="23">
        <f>'Цена на порамнување во ЕУР'!F28*'Среден курс'!$D$8</f>
        <v>0</v>
      </c>
      <c r="H28" s="23">
        <f>'Цена на порамнување во ЕУР'!G28*'Среден курс'!$D$8</f>
        <v>0</v>
      </c>
      <c r="I28" s="23">
        <f>'Цена на порамнување во ЕУР'!H28*'Среден курс'!$D$8</f>
        <v>0</v>
      </c>
      <c r="J28" s="23">
        <f>'Цена на порамнување во ЕУР'!I28*'Среден курс'!$D$8</f>
        <v>0</v>
      </c>
      <c r="K28" s="23">
        <f>'Цена на порамнување во ЕУР'!J28*'Среден курс'!$D$8</f>
        <v>0</v>
      </c>
      <c r="L28" s="23">
        <f>'Цена на порамнување во ЕУР'!K28*'Среден курс'!$D$8</f>
        <v>0</v>
      </c>
      <c r="M28" s="23">
        <f>'Цена на порамнување во ЕУР'!L28*'Среден курс'!$D$8</f>
        <v>0</v>
      </c>
      <c r="N28" s="23">
        <f>'Цена на порамнување во ЕУР'!M28*'Среден курс'!$D$8</f>
        <v>0</v>
      </c>
      <c r="O28" s="23">
        <f>'Цена на порамнување во ЕУР'!N28*'Среден курс'!$D$8</f>
        <v>1341.8858250000001</v>
      </c>
      <c r="P28" s="23">
        <f>'Цена на порамнување во ЕУР'!O28*'Среден курс'!$D$8</f>
        <v>1209.856599</v>
      </c>
      <c r="Q28" s="23">
        <f>'Цена на порамнување во ЕУР'!P28*'Среден курс'!$D$8</f>
        <v>995.15486699999997</v>
      </c>
      <c r="R28" s="23">
        <f>'Цена на порамнување во ЕУР'!Q28*'Среден курс'!$D$8</f>
        <v>758.85957000000008</v>
      </c>
      <c r="S28" s="23">
        <f>'Цена на порамнување во ЕУР'!R28*'Среден курс'!$D$8</f>
        <v>0</v>
      </c>
      <c r="T28" s="23">
        <f>'Цена на порамнување во ЕУР'!S28*'Среден курс'!$D$8</f>
        <v>837.83032200000002</v>
      </c>
      <c r="U28" s="23">
        <f>'Цена на порамнување во ЕУР'!T28*'Среден курс'!$D$8</f>
        <v>1384.4559960000001</v>
      </c>
      <c r="V28" s="23">
        <f>'Цена на порамнување во ЕУР'!U28*'Среден курс'!$D$8</f>
        <v>1819.4120909999999</v>
      </c>
      <c r="W28" s="23">
        <f>'Цена на порамнување во ЕУР'!V28*'Среден курс'!$D$8</f>
        <v>0</v>
      </c>
      <c r="X28" s="23">
        <f>'Цена на порамнување во ЕУР'!W28*'Среден курс'!$D$8</f>
        <v>0</v>
      </c>
      <c r="Y28" s="23">
        <f>'Цена на порамнување во ЕУР'!X28*'Среден курс'!$D$8</f>
        <v>0</v>
      </c>
      <c r="Z28" s="23">
        <f>'Цена на порамнување во ЕУР'!Y28*'Среден курс'!$D$8</f>
        <v>0</v>
      </c>
      <c r="AA28" s="23">
        <f>'Цена на порамнување во ЕУР'!Z28*'Среден курс'!$D$8</f>
        <v>0</v>
      </c>
      <c r="AB28" s="22">
        <f>'Цена на порамнување во ЕУР'!AA28*'Среден курс'!$D$8</f>
        <v>0</v>
      </c>
    </row>
    <row r="29" spans="2:28" ht="27" thickBot="1" x14ac:dyDescent="0.3">
      <c r="B29" s="89"/>
      <c r="C29" s="101" t="s">
        <v>26</v>
      </c>
      <c r="D29" s="100"/>
      <c r="E29" s="20">
        <f>'Цена на порамнување во ЕУР'!D29*'Среден курс'!$D$8</f>
        <v>0</v>
      </c>
      <c r="F29" s="19">
        <f>'Цена на порамнување во ЕУР'!E29*'Среден курс'!$D$8</f>
        <v>450.86714289473684</v>
      </c>
      <c r="G29" s="19">
        <f>'Цена на порамнување во ЕУР'!F29*'Среден курс'!$D$8</f>
        <v>450.38006999999999</v>
      </c>
      <c r="H29" s="19">
        <f>'Цена на порамнување во ЕУР'!G29*'Среден курс'!$D$8</f>
        <v>450.09362474999995</v>
      </c>
      <c r="I29" s="19">
        <f>'Цена на порамнување во ЕУР'!H29*'Среден курс'!$D$8</f>
        <v>449.76311100000004</v>
      </c>
      <c r="J29" s="19">
        <f>'Цена на порамнување во ЕУР'!I29*'Среден курс'!$D$8</f>
        <v>449.76311100000004</v>
      </c>
      <c r="K29" s="19">
        <f>'Цена на порамнување во ЕУР'!J29*'Среден курс'!$D$8</f>
        <v>449.76311100000004</v>
      </c>
      <c r="L29" s="19">
        <f>'Цена на порамнување во ЕУР'!K29*'Среден курс'!$D$8</f>
        <v>581.54407859760965</v>
      </c>
      <c r="M29" s="19">
        <f>'Цена на порамнување во ЕУР'!L29*'Среден курс'!$D$8</f>
        <v>559.93899978947354</v>
      </c>
      <c r="N29" s="19">
        <f>'Цена на порамнување во ЕУР'!M29*'Среден курс'!$D$8</f>
        <v>462.58530339700809</v>
      </c>
      <c r="O29" s="19">
        <f>'Цена на порамнување во ЕУР'!N29*'Среден курс'!$D$8</f>
        <v>0</v>
      </c>
      <c r="P29" s="19">
        <f>'Цена на порамнување во ЕУР'!O29*'Среден курс'!$D$8</f>
        <v>0</v>
      </c>
      <c r="Q29" s="19">
        <f>'Цена на порамнување во ЕУР'!P29*'Среден курс'!$D$8</f>
        <v>0</v>
      </c>
      <c r="R29" s="19">
        <f>'Цена на порамнување во ЕУР'!Q29*'Среден курс'!$D$8</f>
        <v>0</v>
      </c>
      <c r="S29" s="19">
        <f>'Цена на порамнување во ЕУР'!R29*'Среден курс'!$D$8</f>
        <v>747.75430800000004</v>
      </c>
      <c r="T29" s="19">
        <f>'Цена на порамнување во ЕУР'!S29*'Среден курс'!$D$8</f>
        <v>0</v>
      </c>
      <c r="U29" s="19">
        <f>'Цена на порамнување во ЕУР'!T29*'Среден курс'!$D$8</f>
        <v>0</v>
      </c>
      <c r="V29" s="19">
        <f>'Цена на порамнување во ЕУР'!U29*'Среден курс'!$D$8</f>
        <v>0</v>
      </c>
      <c r="W29" s="19">
        <f>'Цена на порамнување во ЕУР'!V29*'Среден курс'!$D$8</f>
        <v>527.52470765841167</v>
      </c>
      <c r="X29" s="19">
        <f>'Цена на порамнување во ЕУР'!W29*'Среден курс'!$D$8</f>
        <v>636.88484936605153</v>
      </c>
      <c r="Y29" s="19">
        <f>'Цена на порамнување во ЕУР'!X29*'Среден курс'!$D$8</f>
        <v>748.8530715382509</v>
      </c>
      <c r="Z29" s="19">
        <f>'Цена на порамнување во ЕУР'!Y29*'Среден курс'!$D$8</f>
        <v>675.87858449999999</v>
      </c>
      <c r="AA29" s="19">
        <f>'Цена на порамнување во ЕУР'!Z29*'Среден курс'!$D$8</f>
        <v>601.84350450000011</v>
      </c>
      <c r="AB29" s="18">
        <f>'Цена на порамнување во ЕУР'!AA29*'Среден курс'!$D$8</f>
        <v>668.19922463942316</v>
      </c>
    </row>
    <row r="30" spans="2:28" ht="27" thickBot="1" x14ac:dyDescent="0.3">
      <c r="B30" s="89"/>
      <c r="C30" s="101" t="s">
        <v>27</v>
      </c>
      <c r="D30" s="100"/>
      <c r="E30" s="20">
        <f>'Цена на порамнување во ЕУР'!D30*'Среден курс'!$D$8</f>
        <v>0</v>
      </c>
      <c r="F30" s="19">
        <f>'Цена на порамнување во ЕУР'!E30*'Среден курс'!$D$8</f>
        <v>0</v>
      </c>
      <c r="G30" s="19">
        <f>'Цена на порамнување во ЕУР'!F30*'Среден курс'!$D$8</f>
        <v>0</v>
      </c>
      <c r="H30" s="19">
        <f>'Цена на порамнување во ЕУР'!G30*'Среден курс'!$D$8</f>
        <v>0</v>
      </c>
      <c r="I30" s="19">
        <f>'Цена на порамнување во ЕУР'!H30*'Среден курс'!$D$8</f>
        <v>0</v>
      </c>
      <c r="J30" s="19">
        <f>'Цена на порамнување во ЕУР'!I30*'Среден курс'!$D$8</f>
        <v>0</v>
      </c>
      <c r="K30" s="19">
        <f>'Цена на порамнување во ЕУР'!J30*'Среден курс'!$D$8</f>
        <v>0</v>
      </c>
      <c r="L30" s="19">
        <f>'Цена на порамнување во ЕУР'!K30*'Среден курс'!$D$8</f>
        <v>0</v>
      </c>
      <c r="M30" s="19">
        <f>'Цена на порамнување во ЕУР'!L30*'Среден курс'!$D$8</f>
        <v>0</v>
      </c>
      <c r="N30" s="19">
        <f>'Цена на порамнување во ЕУР'!M30*'Среден курс'!$D$8</f>
        <v>0</v>
      </c>
      <c r="O30" s="19">
        <f>'Цена на порамнување во ЕУР'!N30*'Среден курс'!$D$8</f>
        <v>0</v>
      </c>
      <c r="P30" s="19">
        <f>'Цена на порамнување во ЕУР'!O30*'Среден курс'!$D$8</f>
        <v>0</v>
      </c>
      <c r="Q30" s="19">
        <f>'Цена на порамнување во ЕУР'!P30*'Среден курс'!$D$8</f>
        <v>0</v>
      </c>
      <c r="R30" s="19">
        <f>'Цена на порамнување во ЕУР'!Q30*'Среден курс'!$D$8</f>
        <v>0</v>
      </c>
      <c r="S30" s="19">
        <f>'Цена на порамнување во ЕУР'!R30*'Среден курс'!$D$8</f>
        <v>0</v>
      </c>
      <c r="T30" s="19">
        <f>'Цена на порамнување во ЕУР'!S30*'Среден курс'!$D$8</f>
        <v>0</v>
      </c>
      <c r="U30" s="19">
        <f>'Цена на порамнување во ЕУР'!T30*'Среден курс'!$D$8</f>
        <v>0</v>
      </c>
      <c r="V30" s="19">
        <f>'Цена на порамнување во ЕУР'!U30*'Среден курс'!$D$8</f>
        <v>0</v>
      </c>
      <c r="W30" s="19">
        <f>'Цена на порамнување во ЕУР'!V30*'Среден курс'!$D$8</f>
        <v>0</v>
      </c>
      <c r="X30" s="19">
        <f>'Цена на порамнување во ЕУР'!W30*'Среден курс'!$D$8</f>
        <v>0</v>
      </c>
      <c r="Y30" s="19">
        <f>'Цена на порамнување во ЕУР'!X30*'Среден курс'!$D$8</f>
        <v>0</v>
      </c>
      <c r="Z30" s="19">
        <f>'Цена на порамнување во ЕУР'!Y30*'Среден курс'!$D$8</f>
        <v>0</v>
      </c>
      <c r="AA30" s="19">
        <f>'Цена на порамнување во ЕУР'!Z30*'Среден курс'!$D$8</f>
        <v>0</v>
      </c>
      <c r="AB30" s="18">
        <f>'Цена на порамнување во ЕУР'!AA30*'Среден курс'!$D$8</f>
        <v>0</v>
      </c>
    </row>
    <row r="31" spans="2:28" ht="27" thickBot="1" x14ac:dyDescent="0.3">
      <c r="B31" s="90"/>
      <c r="C31" s="101" t="s">
        <v>28</v>
      </c>
      <c r="D31" s="100"/>
      <c r="E31" s="17">
        <f>'Цена на порамнување во ЕУР'!D31*'Среден курс'!$D$8</f>
        <v>0</v>
      </c>
      <c r="F31" s="16">
        <f>'Цена на порамнување во ЕУР'!E31*'Среден курс'!$D$8</f>
        <v>0</v>
      </c>
      <c r="G31" s="16">
        <f>'Цена на порамнување во ЕУР'!F31*'Среден курс'!$D$8</f>
        <v>0</v>
      </c>
      <c r="H31" s="16">
        <f>'Цена на порамнување во ЕУР'!G31*'Среден курс'!$D$8</f>
        <v>0</v>
      </c>
      <c r="I31" s="16">
        <f>'Цена на порамнување во ЕУР'!H31*'Среден курс'!$D$8</f>
        <v>0</v>
      </c>
      <c r="J31" s="16">
        <f>'Цена на порамнување во ЕУР'!I31*'Среден курс'!$D$8</f>
        <v>0</v>
      </c>
      <c r="K31" s="16">
        <f>'Цена на порамнување во ЕУР'!J31*'Среден курс'!$D$8</f>
        <v>0</v>
      </c>
      <c r="L31" s="16">
        <f>'Цена на порамнување во ЕУР'!K31*'Среден курс'!$D$8</f>
        <v>0</v>
      </c>
      <c r="M31" s="16">
        <f>'Цена на порамнување во ЕУР'!L31*'Среден курс'!$D$8</f>
        <v>0</v>
      </c>
      <c r="N31" s="16">
        <f>'Цена на порамнување во ЕУР'!M31*'Среден курс'!$D$8</f>
        <v>0</v>
      </c>
      <c r="O31" s="16">
        <f>'Цена на порамнување во ЕУР'!N31*'Среден курс'!$D$8</f>
        <v>0</v>
      </c>
      <c r="P31" s="16">
        <f>'Цена на порамнување во ЕУР'!O31*'Среден курс'!$D$8</f>
        <v>0</v>
      </c>
      <c r="Q31" s="16">
        <f>'Цена на порамнување во ЕУР'!P31*'Среден курс'!$D$8</f>
        <v>0</v>
      </c>
      <c r="R31" s="16">
        <f>'Цена на порамнување во ЕУР'!Q31*'Среден курс'!$D$8</f>
        <v>0</v>
      </c>
      <c r="S31" s="16">
        <f>'Цена на порамнување во ЕУР'!R31*'Среден курс'!$D$8</f>
        <v>0</v>
      </c>
      <c r="T31" s="16">
        <f>'Цена на порамнување во ЕУР'!S31*'Среден курс'!$D$8</f>
        <v>0</v>
      </c>
      <c r="U31" s="16">
        <f>'Цена на порамнување во ЕУР'!T31*'Среден курс'!$D$8</f>
        <v>0</v>
      </c>
      <c r="V31" s="16">
        <f>'Цена на порамнување во ЕУР'!U31*'Среден курс'!$D$8</f>
        <v>0</v>
      </c>
      <c r="W31" s="16">
        <f>'Цена на порамнување во ЕУР'!V31*'Среден курс'!$D$8</f>
        <v>0</v>
      </c>
      <c r="X31" s="16">
        <f>'Цена на порамнување во ЕУР'!W31*'Среден курс'!$D$8</f>
        <v>0</v>
      </c>
      <c r="Y31" s="16">
        <f>'Цена на порамнување во ЕУР'!X31*'Среден курс'!$D$8</f>
        <v>0</v>
      </c>
      <c r="Z31" s="16">
        <f>'Цена на порамнување во ЕУР'!Y31*'Среден курс'!$D$8</f>
        <v>0</v>
      </c>
      <c r="AA31" s="16">
        <f>'Цена на порамнување во ЕУР'!Z31*'Среден курс'!$D$8</f>
        <v>0</v>
      </c>
      <c r="AB31" s="15">
        <f>'Цена на порамнување во ЕУР'!AA31*'Среден курс'!$D$8</f>
        <v>0</v>
      </c>
    </row>
    <row r="32" spans="2:28" ht="27" thickBot="1" x14ac:dyDescent="0.3">
      <c r="B32" s="88">
        <v>43990</v>
      </c>
      <c r="C32" s="101" t="s">
        <v>25</v>
      </c>
      <c r="D32" s="100"/>
      <c r="E32" s="21">
        <f>'Цена на порамнување во ЕУР'!D32*'Среден курс'!$D$9</f>
        <v>0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0</v>
      </c>
      <c r="S32" s="23">
        <f>'Цена на порамнување во ЕУР'!R32*'Среден курс'!$D$9</f>
        <v>0</v>
      </c>
      <c r="T32" s="23">
        <f>'Цена на порамнување во ЕУР'!S32*'Среден курс'!$D$9</f>
        <v>0</v>
      </c>
      <c r="U32" s="23">
        <f>'Цена на порамнување во ЕУР'!T32*'Среден курс'!$D$9</f>
        <v>0</v>
      </c>
      <c r="V32" s="23">
        <f>'Цена на порамнување во ЕУР'!U32*'Среден курс'!$D$9</f>
        <v>0</v>
      </c>
      <c r="W32" s="23">
        <f>'Цена на порамнување во ЕУР'!V32*'Среден курс'!$D$9</f>
        <v>0</v>
      </c>
      <c r="X32" s="23">
        <f>'Цена на порамнување во ЕУР'!W32*'Среден курс'!$D$9</f>
        <v>0</v>
      </c>
      <c r="Y32" s="23">
        <f>'Цена на порамнување во ЕУР'!X32*'Среден курс'!$D$9</f>
        <v>0</v>
      </c>
      <c r="Z32" s="23">
        <f>'Цена на порамнување во ЕУР'!Y32*'Среден курс'!$D$9</f>
        <v>0</v>
      </c>
      <c r="AA32" s="23">
        <f>'Цена на порамнување во ЕУР'!Z32*'Среден курс'!$D$9</f>
        <v>0</v>
      </c>
      <c r="AB32" s="22">
        <f>'Цена на порамнување во ЕУР'!AA32*'Среден курс'!$D$9</f>
        <v>0</v>
      </c>
    </row>
    <row r="33" spans="2:28" ht="27" thickBot="1" x14ac:dyDescent="0.3">
      <c r="B33" s="89"/>
      <c r="C33" s="101" t="s">
        <v>26</v>
      </c>
      <c r="D33" s="100"/>
      <c r="E33" s="20">
        <f>'Цена на порамнување во ЕУР'!D33*'Среден курс'!$D$9</f>
        <v>590.84106899999995</v>
      </c>
      <c r="F33" s="19">
        <f>'Цена на порамнување во ЕУР'!E33*'Среден курс'!$D$9</f>
        <v>463.08560624226214</v>
      </c>
      <c r="G33" s="19">
        <f>'Цена на порамнување во ЕУР'!F33*'Среден курс'!$D$9</f>
        <v>747.75430799999992</v>
      </c>
      <c r="H33" s="19">
        <f>'Цена на порамнување во ЕУР'!G33*'Среден курс'!$D$9</f>
        <v>747.75430799999992</v>
      </c>
      <c r="I33" s="19">
        <f>'Цена на порамнување во ЕУР'!H33*'Среден курс'!$D$9</f>
        <v>747.75430799999992</v>
      </c>
      <c r="J33" s="19">
        <f>'Цена на порамнување во ЕУР'!I33*'Среден курс'!$D$9</f>
        <v>799.57886400000007</v>
      </c>
      <c r="K33" s="19">
        <f>'Цена на порамнување во ЕУР'!J33*'Среден курс'!$D$9</f>
        <v>1196.9004600000001</v>
      </c>
      <c r="L33" s="19">
        <f>'Цена на порамнување во ЕУР'!K33*'Среден курс'!$D$9</f>
        <v>1573.8624090000001</v>
      </c>
      <c r="M33" s="19">
        <f>'Цена на порамнување во ЕУР'!L33*'Среден курс'!$D$9</f>
        <v>1555.3536390000002</v>
      </c>
      <c r="N33" s="19">
        <f>'Цена на порамнување во ЕУР'!M33*'Среден курс'!$D$9</f>
        <v>949.52886209103838</v>
      </c>
      <c r="O33" s="19">
        <f>'Цена на порамнување во ЕУР'!N33*'Среден курс'!$D$9</f>
        <v>750.53062349999993</v>
      </c>
      <c r="P33" s="19">
        <f>'Цена на порамнување во ЕУР'!O33*'Среден курс'!$D$9</f>
        <v>703.95760983799187</v>
      </c>
      <c r="Q33" s="19">
        <f>'Цена на порамнување во ЕУР'!P33*'Среден курс'!$D$9</f>
        <v>735.22590095846647</v>
      </c>
      <c r="R33" s="19">
        <f>'Цена на порамнување во ЕУР'!Q33*'Среден курс'!$D$9</f>
        <v>639.23747006706674</v>
      </c>
      <c r="S33" s="19">
        <f>'Цена на порамнување во ЕУР'!R33*'Среден курс'!$D$9</f>
        <v>641.33154439896362</v>
      </c>
      <c r="T33" s="19">
        <f>'Цена на порамнување во ЕУР'!S33*'Среден курс'!$D$9</f>
        <v>645.86293099030468</v>
      </c>
      <c r="U33" s="19">
        <f>'Цена на порамнување во ЕУР'!T33*'Среден курс'!$D$9</f>
        <v>987.13440000000003</v>
      </c>
      <c r="V33" s="19">
        <f>'Цена на порамнување во ЕУР'!U33*'Среден курс'!$D$9</f>
        <v>1077.2104140000001</v>
      </c>
      <c r="W33" s="19">
        <f>'Цена на порамнување во ЕУР'!V33*'Среден курс'!$D$9</f>
        <v>1039.2701929376576</v>
      </c>
      <c r="X33" s="19">
        <f>'Цена на порамнување во ЕУР'!W33*'Среден курс'!$D$9</f>
        <v>1046.6906336808511</v>
      </c>
      <c r="Y33" s="19">
        <f>'Цена на порамнување во ЕУР'!X33*'Среден курс'!$D$9</f>
        <v>1157.5681725161717</v>
      </c>
      <c r="Z33" s="19">
        <f>'Цена на порамнување во ЕУР'!Y33*'Среден курс'!$D$9</f>
        <v>941.46756004543306</v>
      </c>
      <c r="AA33" s="19">
        <f>'Цена на порамнување во ЕУР'!Z33*'Среден курс'!$D$9</f>
        <v>777.48939889422581</v>
      </c>
      <c r="AB33" s="18">
        <f>'Цена на порамнување во ЕУР'!AA33*'Среден курс'!$D$9</f>
        <v>518.58831500000008</v>
      </c>
    </row>
    <row r="34" spans="2:28" ht="27" thickBot="1" x14ac:dyDescent="0.3">
      <c r="B34" s="89"/>
      <c r="C34" s="101" t="s">
        <v>27</v>
      </c>
      <c r="D34" s="100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0</v>
      </c>
      <c r="G34" s="19">
        <f>'Цена на порамнување во ЕУР'!F34*'Среден курс'!$D$9</f>
        <v>0</v>
      </c>
      <c r="H34" s="19">
        <f>'Цена на порамнување во ЕУР'!G34*'Среден курс'!$D$9</f>
        <v>0</v>
      </c>
      <c r="I34" s="19">
        <f>'Цена на порамнување во ЕУР'!H34*'Среден курс'!$D$9</f>
        <v>0</v>
      </c>
      <c r="J34" s="19">
        <f>'Цена на порамнување во ЕУР'!I34*'Среден курс'!$D$9</f>
        <v>0</v>
      </c>
      <c r="K34" s="19">
        <f>'Цена на порамнување во ЕУР'!J34*'Среден курс'!$D$9</f>
        <v>0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 x14ac:dyDescent="0.3">
      <c r="B35" s="89"/>
      <c r="C35" s="104" t="s">
        <v>28</v>
      </c>
      <c r="D35" s="106"/>
      <c r="E35" s="20">
        <f>'Цена на порамнување во ЕУР'!D35*'Среден курс'!$D$9</f>
        <v>0</v>
      </c>
      <c r="F35" s="19">
        <f>'Цена на порамнување во ЕУР'!E35*'Среден курс'!$D$9</f>
        <v>0</v>
      </c>
      <c r="G35" s="19">
        <f>'Цена на порамнување во ЕУР'!F35*'Среден курс'!$D$9</f>
        <v>0</v>
      </c>
      <c r="H35" s="19">
        <f>'Цена на порамнување во ЕУР'!G35*'Среден курс'!$D$9</f>
        <v>0</v>
      </c>
      <c r="I35" s="19">
        <f>'Цена на порамнување во ЕУР'!H35*'Среден курс'!$D$9</f>
        <v>0</v>
      </c>
      <c r="J35" s="19">
        <f>'Цена на порамнување во ЕУР'!I35*'Среден курс'!$D$9</f>
        <v>0</v>
      </c>
      <c r="K35" s="19">
        <f>'Цена на порамнување во ЕУР'!J35*'Среден курс'!$D$9</f>
        <v>0</v>
      </c>
      <c r="L35" s="19">
        <f>'Цена на порамнување во ЕУР'!K35*'Среден курс'!$D$9</f>
        <v>0</v>
      </c>
      <c r="M35" s="19">
        <f>'Цена на порамнување во ЕУР'!L35*'Среден курс'!$D$9</f>
        <v>0</v>
      </c>
      <c r="N35" s="19">
        <f>'Цена на порамнување во ЕУР'!M35*'Среден курс'!$D$9</f>
        <v>0</v>
      </c>
      <c r="O35" s="19">
        <f>'Цена на порамнување во ЕУР'!N35*'Среден курс'!$D$9</f>
        <v>0</v>
      </c>
      <c r="P35" s="19">
        <f>'Цена на порамнување во ЕУР'!O35*'Среден курс'!$D$9</f>
        <v>0</v>
      </c>
      <c r="Q35" s="19">
        <f>'Цена на порамнување во ЕУР'!P35*'Среден курс'!$D$9</f>
        <v>0</v>
      </c>
      <c r="R35" s="19">
        <f>'Цена на порамнување во ЕУР'!Q35*'Среден курс'!$D$9</f>
        <v>0</v>
      </c>
      <c r="S35" s="19">
        <f>'Цена на порамнување во ЕУР'!R35*'Среден курс'!$D$9</f>
        <v>0</v>
      </c>
      <c r="T35" s="19">
        <f>'Цена на порамнување во ЕУР'!S35*'Среден курс'!$D$9</f>
        <v>0</v>
      </c>
      <c r="U35" s="19">
        <f>'Цена на порамнување во ЕУР'!T35*'Среден курс'!$D$9</f>
        <v>0</v>
      </c>
      <c r="V35" s="19">
        <f>'Цена на порамнување во ЕУР'!U35*'Среден курс'!$D$9</f>
        <v>0</v>
      </c>
      <c r="W35" s="19">
        <f>'Цена на порамнување во ЕУР'!V35*'Среден курс'!$D$9</f>
        <v>0</v>
      </c>
      <c r="X35" s="19">
        <f>'Цена на порамнување во ЕУР'!W35*'Среден курс'!$D$9</f>
        <v>0</v>
      </c>
      <c r="Y35" s="19">
        <f>'Цена на порамнување во ЕУР'!X35*'Среден курс'!$D$9</f>
        <v>0</v>
      </c>
      <c r="Z35" s="19">
        <f>'Цена на порамнување во ЕУР'!Y35*'Среден курс'!$D$9</f>
        <v>0</v>
      </c>
      <c r="AA35" s="19">
        <f>'Цена на порамнување во ЕУР'!Z35*'Среден курс'!$D$9</f>
        <v>0</v>
      </c>
      <c r="AB35" s="18">
        <f>'Цена на порамнување во ЕУР'!AA35*'Среден курс'!$D$9</f>
        <v>0</v>
      </c>
    </row>
    <row r="36" spans="2:28" ht="27" thickBot="1" x14ac:dyDescent="0.3">
      <c r="B36" s="88">
        <v>43991</v>
      </c>
      <c r="C36" s="101" t="s">
        <v>25</v>
      </c>
      <c r="D36" s="100"/>
      <c r="E36" s="21">
        <f>'Цена на порамнување во ЕУР'!D36*'Среден курс'!$D$10</f>
        <v>2767.088025</v>
      </c>
      <c r="F36" s="23">
        <f>'Цена на порамнување во ЕУР'!E36*'Среден курс'!$D$10</f>
        <v>0</v>
      </c>
      <c r="G36" s="23">
        <f>'Цена на порамнување во ЕУР'!F36*'Среден курс'!$D$10</f>
        <v>0</v>
      </c>
      <c r="H36" s="23">
        <f>'Цена на порамнување во ЕУР'!G36*'Среден курс'!$D$10</f>
        <v>0</v>
      </c>
      <c r="I36" s="23">
        <f>'Цена на порамнување во ЕУР'!H36*'Среден курс'!$D$10</f>
        <v>0</v>
      </c>
      <c r="J36" s="23">
        <f>'Цена на порамнување во ЕУР'!I36*'Среден курс'!$D$10</f>
        <v>0</v>
      </c>
      <c r="K36" s="23">
        <f>'Цена на порамнување во ЕУР'!J36*'Среден курс'!$D$10</f>
        <v>3226.1099850000001</v>
      </c>
      <c r="L36" s="23">
        <f>'Цена на порамнување во ЕУР'!K36*'Среден курс'!$D$10</f>
        <v>0</v>
      </c>
      <c r="M36" s="23">
        <f>'Цена на порамнување во ЕУР'!L36*'Среден курс'!$D$10</f>
        <v>4447.7006849999998</v>
      </c>
      <c r="N36" s="23">
        <f>'Цена на порамнување во ЕУР'!M36*'Среден курс'!$D$10</f>
        <v>3833.7086366337526</v>
      </c>
      <c r="O36" s="23">
        <f>'Цена на порамнување во ЕУР'!N36*'Среден курс'!$D$10</f>
        <v>3688.4989012326605</v>
      </c>
      <c r="P36" s="23">
        <f>'Цена на порамнување во ЕУР'!O36*'Среден курс'!$D$10</f>
        <v>3885.7693287895254</v>
      </c>
      <c r="Q36" s="23">
        <f>'Цена на порамнување во ЕУР'!P36*'Среден курс'!$D$10</f>
        <v>4361.77863185761</v>
      </c>
      <c r="R36" s="23">
        <f>'Цена на порамнување во ЕУР'!Q36*'Среден курс'!$D$10</f>
        <v>3875.012346848875</v>
      </c>
      <c r="S36" s="23">
        <f>'Цена на порамнување во ЕУР'!R36*'Среден курс'!$D$10</f>
        <v>3614.315092826087</v>
      </c>
      <c r="T36" s="23">
        <f>'Цена на порамнување во ЕУР'!S36*'Среден курс'!$D$10</f>
        <v>3207.1175485793142</v>
      </c>
      <c r="U36" s="23">
        <f>'Цена на порамнување во ЕУР'!T36*'Среден курс'!$D$10</f>
        <v>3418.4096440868534</v>
      </c>
      <c r="V36" s="23">
        <f>'Цена на порамнување во ЕУР'!U36*'Среден курс'!$D$10</f>
        <v>0</v>
      </c>
      <c r="W36" s="23">
        <f>'Цена на порамнување во ЕУР'!V36*'Среден курс'!$D$10</f>
        <v>0</v>
      </c>
      <c r="X36" s="23">
        <f>'Цена на порамнување во ЕУР'!W36*'Среден курс'!$D$10</f>
        <v>0</v>
      </c>
      <c r="Y36" s="23">
        <f>'Цена на порамнување во ЕУР'!X36*'Среден курс'!$D$10</f>
        <v>3473.5129500000003</v>
      </c>
      <c r="Z36" s="23">
        <f>'Цена на порамнување во ЕУР'!Y36*'Среден курс'!$D$10</f>
        <v>3104.4815299290058</v>
      </c>
      <c r="AA36" s="23">
        <f>'Цена на порамнување во ЕУР'!Z36*'Среден курс'!$D$10</f>
        <v>2778.6971922176017</v>
      </c>
      <c r="AB36" s="22">
        <f>'Цена на порамнување во ЕУР'!AA36*'Среден курс'!$D$10</f>
        <v>2414.0665278571432</v>
      </c>
    </row>
    <row r="37" spans="2:28" ht="27" thickBot="1" x14ac:dyDescent="0.3">
      <c r="B37" s="89"/>
      <c r="C37" s="101" t="s">
        <v>26</v>
      </c>
      <c r="D37" s="100"/>
      <c r="E37" s="20">
        <f>'Цена на порамнување во ЕУР'!D37*'Среден курс'!$D$10</f>
        <v>0</v>
      </c>
      <c r="F37" s="19">
        <f>'Цена на порамнување во ЕУР'!E37*'Среден курс'!$D$10</f>
        <v>528.35887877159314</v>
      </c>
      <c r="G37" s="19">
        <f>'Цена на порамнување во ЕУР'!F37*'Среден курс'!$D$10</f>
        <v>476.30688802347134</v>
      </c>
      <c r="H37" s="19">
        <f>'Цена на порамнување во ЕУР'!G37*'Среден курс'!$D$10</f>
        <v>747.76157999999987</v>
      </c>
      <c r="I37" s="19">
        <f>'Цена на порамнување во ЕУР'!H37*'Среден курс'!$D$10</f>
        <v>752.69729999999993</v>
      </c>
      <c r="J37" s="19">
        <f>'Цена на порамнување во ЕУР'!I37*'Среден курс'!$D$10</f>
        <v>798.96967499999982</v>
      </c>
      <c r="K37" s="19">
        <f>'Цена на порамнување во ЕУР'!J37*'Среден курс'!$D$10</f>
        <v>0</v>
      </c>
      <c r="L37" s="19">
        <f>'Цена на порамнување во ЕУР'!K37*'Среден курс'!$D$10</f>
        <v>1386.3203549999998</v>
      </c>
      <c r="M37" s="19">
        <f>'Цена на порамнување во ЕУР'!L37*'Среден курс'!$D$10</f>
        <v>0</v>
      </c>
      <c r="N37" s="19">
        <f>'Цена на порамнување во ЕУР'!M37*'Среден курс'!$D$10</f>
        <v>0</v>
      </c>
      <c r="O37" s="19">
        <f>'Цена на порамнување во ЕУР'!N37*'Среден курс'!$D$10</f>
        <v>0</v>
      </c>
      <c r="P37" s="19">
        <f>'Цена на порамнување во ЕУР'!O37*'Среден курс'!$D$10</f>
        <v>0</v>
      </c>
      <c r="Q37" s="19">
        <f>'Цена на порамнување во ЕУР'!P37*'Среден курс'!$D$10</f>
        <v>0</v>
      </c>
      <c r="R37" s="19">
        <f>'Цена на порамнување во ЕУР'!Q37*'Среден курс'!$D$10</f>
        <v>0</v>
      </c>
      <c r="S37" s="19">
        <f>'Цена на порамнување во ЕУР'!R37*'Среден курс'!$D$10</f>
        <v>0</v>
      </c>
      <c r="T37" s="19">
        <f>'Цена на порамнување во ЕУР'!S37*'Среден курс'!$D$10</f>
        <v>0</v>
      </c>
      <c r="U37" s="19">
        <f>'Цена на порамнување во ЕУР'!T37*'Среден курс'!$D$10</f>
        <v>0</v>
      </c>
      <c r="V37" s="19">
        <f>'Цена на порамнување во ЕУР'!U37*'Среден курс'!$D$10</f>
        <v>1275.2666550000001</v>
      </c>
      <c r="W37" s="19">
        <f>'Цена на порамнување во ЕУР'!V37*'Среден курс'!$D$10</f>
        <v>1316.60331</v>
      </c>
      <c r="X37" s="19">
        <f>'Цена на порамнување во ЕУР'!W37*'Среден курс'!$D$10</f>
        <v>1298.0943600000001</v>
      </c>
      <c r="Y37" s="19">
        <f>'Цена на порамнување во ЕУР'!X37*'Среден курс'!$D$10</f>
        <v>0</v>
      </c>
      <c r="Z37" s="19">
        <f>'Цена на порамнување во ЕУР'!Y37*'Среден курс'!$D$10</f>
        <v>0</v>
      </c>
      <c r="AA37" s="19">
        <f>'Цена на порамнување во ЕУР'!Z37*'Среден курс'!$D$10</f>
        <v>0</v>
      </c>
      <c r="AB37" s="18">
        <f>'Цена на порамнување во ЕУР'!AA37*'Среден курс'!$D$10</f>
        <v>0</v>
      </c>
    </row>
    <row r="38" spans="2:28" ht="27" thickBot="1" x14ac:dyDescent="0.3">
      <c r="B38" s="89"/>
      <c r="C38" s="101" t="s">
        <v>27</v>
      </c>
      <c r="D38" s="100"/>
      <c r="E38" s="20">
        <f>'Цена на порамнување во ЕУР'!D38*'Среден курс'!$D$10</f>
        <v>0</v>
      </c>
      <c r="F38" s="19">
        <f>'Цена на порамнување во ЕУР'!E38*'Среден курс'!$D$10</f>
        <v>0</v>
      </c>
      <c r="G38" s="19">
        <f>'Цена на порамнување во ЕУР'!F38*'Среден курс'!$D$10</f>
        <v>0</v>
      </c>
      <c r="H38" s="19">
        <f>'Цена на порамнување во ЕУР'!G38*'Среден курс'!$D$10</f>
        <v>0</v>
      </c>
      <c r="I38" s="19">
        <f>'Цена на порамнување во ЕУР'!H38*'Среден курс'!$D$10</f>
        <v>0</v>
      </c>
      <c r="J38" s="19">
        <f>'Цена на порамнување во ЕУР'!I38*'Среден курс'!$D$10</f>
        <v>0</v>
      </c>
      <c r="K38" s="19">
        <f>'Цена на порамнување во ЕУР'!J38*'Среден курс'!$D$10</f>
        <v>0</v>
      </c>
      <c r="L38" s="19">
        <f>'Цена на порамнување во ЕУР'!K38*'Среден курс'!$D$10</f>
        <v>0</v>
      </c>
      <c r="M38" s="19">
        <f>'Цена на порамнување во ЕУР'!L38*'Среден курс'!$D$10</f>
        <v>0</v>
      </c>
      <c r="N38" s="19">
        <f>'Цена на порамнување во ЕУР'!M38*'Среден курс'!$D$10</f>
        <v>0</v>
      </c>
      <c r="O38" s="19">
        <f>'Цена на порамнување во ЕУР'!N38*'Среден курс'!$D$10</f>
        <v>0</v>
      </c>
      <c r="P38" s="19">
        <f>'Цена на порамнување во ЕУР'!O38*'Среден курс'!$D$10</f>
        <v>0</v>
      </c>
      <c r="Q38" s="19">
        <f>'Цена на порамнување во ЕУР'!P38*'Среден курс'!$D$10</f>
        <v>0</v>
      </c>
      <c r="R38" s="19">
        <f>'Цена на порамнување во ЕУР'!Q38*'Среден курс'!$D$10</f>
        <v>0</v>
      </c>
      <c r="S38" s="19">
        <f>'Цена на порамнување во ЕУР'!R38*'Среден курс'!$D$10</f>
        <v>0</v>
      </c>
      <c r="T38" s="19">
        <f>'Цена на порамнување во ЕУР'!S38*'Среден курс'!$D$10</f>
        <v>0</v>
      </c>
      <c r="U38" s="19">
        <f>'Цена на порамнување во ЕУР'!T38*'Среден курс'!$D$10</f>
        <v>0</v>
      </c>
      <c r="V38" s="19">
        <f>'Цена на порамнување во ЕУР'!U38*'Среден курс'!$D$10</f>
        <v>0</v>
      </c>
      <c r="W38" s="19">
        <f>'Цена на порамнување во ЕУР'!V38*'Среден курс'!$D$10</f>
        <v>0</v>
      </c>
      <c r="X38" s="19">
        <f>'Цена на порамнување во ЕУР'!W38*'Среден курс'!$D$10</f>
        <v>0</v>
      </c>
      <c r="Y38" s="19">
        <f>'Цена на порамнување во ЕУР'!X38*'Среден курс'!$D$10</f>
        <v>0</v>
      </c>
      <c r="Z38" s="19">
        <f>'Цена на порамнување во ЕУР'!Y38*'Среден курс'!$D$10</f>
        <v>0</v>
      </c>
      <c r="AA38" s="19">
        <f>'Цена на порамнување во ЕУР'!Z38*'Среден курс'!$D$10</f>
        <v>0</v>
      </c>
      <c r="AB38" s="18">
        <f>'Цена на порамнување во ЕУР'!AA38*'Среден курс'!$D$10</f>
        <v>0</v>
      </c>
    </row>
    <row r="39" spans="2:28" ht="27" thickBot="1" x14ac:dyDescent="0.3">
      <c r="B39" s="90"/>
      <c r="C39" s="101" t="s">
        <v>28</v>
      </c>
      <c r="D39" s="100"/>
      <c r="E39" s="17">
        <f>'Цена на порамнување во ЕУР'!D39*'Среден курс'!$D$10</f>
        <v>0</v>
      </c>
      <c r="F39" s="16">
        <f>'Цена на порамнување во ЕУР'!E39*'Среден курс'!$D$10</f>
        <v>0</v>
      </c>
      <c r="G39" s="16">
        <f>'Цена на порамнување во ЕУР'!F39*'Среден курс'!$D$10</f>
        <v>0</v>
      </c>
      <c r="H39" s="16">
        <f>'Цена на порамнување во ЕУР'!G39*'Среден курс'!$D$10</f>
        <v>0</v>
      </c>
      <c r="I39" s="16">
        <f>'Цена на порамнување во ЕУР'!H39*'Среден курс'!$D$10</f>
        <v>0</v>
      </c>
      <c r="J39" s="16">
        <f>'Цена на порамнување во ЕУР'!I39*'Среден курс'!$D$10</f>
        <v>0</v>
      </c>
      <c r="K39" s="16">
        <f>'Цена на порамнување во ЕУР'!J39*'Среден курс'!$D$10</f>
        <v>0</v>
      </c>
      <c r="L39" s="16">
        <f>'Цена на порамнување во ЕУР'!K39*'Среден курс'!$D$10</f>
        <v>0</v>
      </c>
      <c r="M39" s="16">
        <f>'Цена на порамнување во ЕУР'!L39*'Среден курс'!$D$10</f>
        <v>0</v>
      </c>
      <c r="N39" s="16">
        <f>'Цена на порамнување во ЕУР'!M39*'Среден курс'!$D$10</f>
        <v>0</v>
      </c>
      <c r="O39" s="16">
        <f>'Цена на порамнување во ЕУР'!N39*'Среден курс'!$D$10</f>
        <v>0</v>
      </c>
      <c r="P39" s="16">
        <f>'Цена на порамнување во ЕУР'!O39*'Среден курс'!$D$10</f>
        <v>0</v>
      </c>
      <c r="Q39" s="16">
        <f>'Цена на порамнување во ЕУР'!P39*'Среден курс'!$D$10</f>
        <v>0</v>
      </c>
      <c r="R39" s="16">
        <f>'Цена на порамнување во ЕУР'!Q39*'Среден курс'!$D$10</f>
        <v>0</v>
      </c>
      <c r="S39" s="16">
        <f>'Цена на порамнување во ЕУР'!R39*'Среден курс'!$D$10</f>
        <v>0</v>
      </c>
      <c r="T39" s="16">
        <f>'Цена на порамнување во ЕУР'!S39*'Среден курс'!$D$10</f>
        <v>0</v>
      </c>
      <c r="U39" s="16">
        <f>'Цена на порамнување во ЕУР'!T39*'Среден курс'!$D$10</f>
        <v>0</v>
      </c>
      <c r="V39" s="16">
        <f>'Цена на порамнување во ЕУР'!U39*'Среден курс'!$D$10</f>
        <v>0</v>
      </c>
      <c r="W39" s="16">
        <f>'Цена на порамнување во ЕУР'!V39*'Среден курс'!$D$10</f>
        <v>0</v>
      </c>
      <c r="X39" s="16">
        <f>'Цена на порамнување во ЕУР'!W39*'Среден курс'!$D$10</f>
        <v>0</v>
      </c>
      <c r="Y39" s="16">
        <f>'Цена на порамнување во ЕУР'!X39*'Среден курс'!$D$10</f>
        <v>0</v>
      </c>
      <c r="Z39" s="16">
        <f>'Цена на порамнување во ЕУР'!Y39*'Среден курс'!$D$10</f>
        <v>0</v>
      </c>
      <c r="AA39" s="16">
        <f>'Цена на порамнување во ЕУР'!Z39*'Среден курс'!$D$10</f>
        <v>0</v>
      </c>
      <c r="AB39" s="15">
        <f>'Цена на порамнување во ЕУР'!AA39*'Среден курс'!$D$10</f>
        <v>0</v>
      </c>
    </row>
    <row r="40" spans="2:28" ht="27" thickBot="1" x14ac:dyDescent="0.3">
      <c r="B40" s="88">
        <v>43992</v>
      </c>
      <c r="C40" s="101" t="s">
        <v>25</v>
      </c>
      <c r="D40" s="100"/>
      <c r="E40" s="21">
        <f>'Цена на порамнување во ЕУР'!D40*'Среден курс'!$D$11</f>
        <v>0</v>
      </c>
      <c r="F40" s="23">
        <f>'Цена на порамнување во ЕУР'!E40*'Среден курс'!$D$11</f>
        <v>0</v>
      </c>
      <c r="G40" s="23">
        <f>'Цена на порамнување во ЕУР'!F40*'Среден курс'!$D$11</f>
        <v>2172.9894719999998</v>
      </c>
      <c r="H40" s="23">
        <f>'Цена на порамнување во ЕУР'!G40*'Среден курс'!$D$11</f>
        <v>1931.5159534117649</v>
      </c>
      <c r="I40" s="23">
        <f>'Цена на порамнување во ЕУР'!H40*'Среден курс'!$D$11</f>
        <v>1912.8910846754341</v>
      </c>
      <c r="J40" s="23">
        <f>'Цена на порамнување во ЕУР'!I40*'Среден курс'!$D$11</f>
        <v>2010.3820195555559</v>
      </c>
      <c r="K40" s="23">
        <f>'Цена на порамнување во ЕУР'!J40*'Среден курс'!$D$11</f>
        <v>2636.7957409234864</v>
      </c>
      <c r="L40" s="23">
        <f>'Цена на порамнување во ЕУР'!K40*'Среден курс'!$D$11</f>
        <v>3454.1628385800864</v>
      </c>
      <c r="M40" s="23">
        <f>'Цена на порамнување во ЕУР'!L40*'Среден курс'!$D$11</f>
        <v>4432.6113403868276</v>
      </c>
      <c r="N40" s="23">
        <f>'Цена на порамнување во ЕУР'!M40*'Среден курс'!$D$11</f>
        <v>4159.0352160000002</v>
      </c>
      <c r="O40" s="23">
        <f>'Цена на порамнување во ЕУР'!N40*'Среден курс'!$D$11</f>
        <v>3949.0349218706106</v>
      </c>
      <c r="P40" s="23">
        <f>'Цена на порамнување во ЕУР'!O40*'Среден курс'!$D$11</f>
        <v>3600.5572532939354</v>
      </c>
      <c r="Q40" s="23">
        <f>'Цена на порамнување во ЕУР'!P40*'Среден курс'!$D$11</f>
        <v>3396.4111178952749</v>
      </c>
      <c r="R40" s="23">
        <f>'Цена на порамнување во ЕУР'!Q40*'Среден курс'!$D$11</f>
        <v>3016.2709054203115</v>
      </c>
      <c r="S40" s="23">
        <f>'Цена на порамнување во ЕУР'!R40*'Среден курс'!$D$11</f>
        <v>2802.7071968373575</v>
      </c>
      <c r="T40" s="23">
        <f>'Цена на порамнување во ЕУР'!S40*'Среден курс'!$D$11</f>
        <v>2652.9145365333334</v>
      </c>
      <c r="U40" s="23">
        <f>'Цена на порамнување во ЕУР'!T40*'Среден курс'!$D$11</f>
        <v>2818.8482833233711</v>
      </c>
      <c r="V40" s="23">
        <f>'Цена на порамнување во ЕУР'!U40*'Среден курс'!$D$11</f>
        <v>3015.8712245973938</v>
      </c>
      <c r="W40" s="23">
        <f>'Цена на порамнување во ЕУР'!V40*'Среден курс'!$D$11</f>
        <v>2780.4023440000001</v>
      </c>
      <c r="X40" s="23">
        <f>'Цена на порамнување во ЕУР'!W40*'Среден курс'!$D$11</f>
        <v>3124.0922524444445</v>
      </c>
      <c r="Y40" s="23">
        <f>'Цена на порамнување во ЕУР'!X40*'Среден курс'!$D$11</f>
        <v>0</v>
      </c>
      <c r="Z40" s="23">
        <f>'Цена на порамнување во ЕУР'!Y40*'Среден курс'!$D$11</f>
        <v>0</v>
      </c>
      <c r="AA40" s="23">
        <f>'Цена на порамнување во ЕУР'!Z40*'Среден курс'!$D$11</f>
        <v>0</v>
      </c>
      <c r="AB40" s="22">
        <f>'Цена на порамнување во ЕУР'!AA40*'Среден курс'!$D$11</f>
        <v>0</v>
      </c>
    </row>
    <row r="41" spans="2:28" ht="27" thickBot="1" x14ac:dyDescent="0.3">
      <c r="B41" s="89"/>
      <c r="C41" s="101" t="s">
        <v>26</v>
      </c>
      <c r="D41" s="100"/>
      <c r="E41" s="20">
        <f>'Цена на порамнување во ЕУР'!D41*'Среден курс'!$D$11</f>
        <v>534.809912771889</v>
      </c>
      <c r="F41" s="19">
        <f>'Цена на порамнување во ЕУР'!E41*'Среден курс'!$D$11</f>
        <v>467.66780800000004</v>
      </c>
      <c r="G41" s="19">
        <f>'Цена на порамнување во ЕУР'!F41*'Среден курс'!$D$11</f>
        <v>0</v>
      </c>
      <c r="H41" s="19">
        <f>'Цена на порамнување во ЕУР'!G41*'Среден курс'!$D$11</f>
        <v>0</v>
      </c>
      <c r="I41" s="19">
        <f>'Цена на порамнување во ЕУР'!H41*'Среден курс'!$D$11</f>
        <v>0</v>
      </c>
      <c r="J41" s="19">
        <f>'Цена на порамнување во ЕУР'!I41*'Среден курс'!$D$11</f>
        <v>0</v>
      </c>
      <c r="K41" s="19">
        <f>'Цена на порамнување во ЕУР'!J41*'Среден курс'!$D$11</f>
        <v>0</v>
      </c>
      <c r="L41" s="19">
        <f>'Цена на порамнување во ЕУР'!K41*'Среден курс'!$D$11</f>
        <v>0</v>
      </c>
      <c r="M41" s="19">
        <f>'Цена на порамнување во ЕУР'!L41*'Среден курс'!$D$11</f>
        <v>0</v>
      </c>
      <c r="N41" s="19">
        <f>'Цена на порамнување во ЕУР'!M41*'Среден курс'!$D$11</f>
        <v>0</v>
      </c>
      <c r="O41" s="19">
        <f>'Цена на порамнување во ЕУР'!N41*'Среден курс'!$D$11</f>
        <v>0</v>
      </c>
      <c r="P41" s="19">
        <f>'Цена на порамнување во ЕУР'!O41*'Среден курс'!$D$11</f>
        <v>0</v>
      </c>
      <c r="Q41" s="19">
        <f>'Цена на порамнување во ЕУР'!P41*'Среден курс'!$D$11</f>
        <v>0</v>
      </c>
      <c r="R41" s="19">
        <f>'Цена на порамнување во ЕУР'!Q41*'Среден курс'!$D$11</f>
        <v>0</v>
      </c>
      <c r="S41" s="19">
        <f>'Цена на порамнување во ЕУР'!R41*'Среден курс'!$D$11</f>
        <v>0</v>
      </c>
      <c r="T41" s="19">
        <f>'Цена на порамнување во ЕУР'!S41*'Среден курс'!$D$11</f>
        <v>0</v>
      </c>
      <c r="U41" s="19">
        <f>'Цена на порамнување во ЕУР'!T41*'Среден курс'!$D$11</f>
        <v>0</v>
      </c>
      <c r="V41" s="19">
        <f>'Цена на порамнување во ЕУР'!U41*'Среден курс'!$D$11</f>
        <v>0</v>
      </c>
      <c r="W41" s="19">
        <f>'Цена на порамнување во ЕУР'!V41*'Среден курс'!$D$11</f>
        <v>0</v>
      </c>
      <c r="X41" s="19">
        <f>'Цена на порамнување во ЕУР'!W41*'Среден курс'!$D$11</f>
        <v>0</v>
      </c>
      <c r="Y41" s="19">
        <f>'Цена на порамнување во ЕУР'!X41*'Среден курс'!$D$11</f>
        <v>1109.3228479999998</v>
      </c>
      <c r="Z41" s="19">
        <f>'Цена на порамнување во ЕУР'!Y41*'Среден курс'!$D$11</f>
        <v>1129.6830559999999</v>
      </c>
      <c r="AA41" s="19">
        <f>'Цена на порамнување во ЕУР'!Z41*'Среден курс'!$D$11</f>
        <v>1048.2422240000001</v>
      </c>
      <c r="AB41" s="18">
        <f>'Цена на порамнување во ЕУР'!AA41*'Среден курс'!$D$11</f>
        <v>754.42735012287881</v>
      </c>
    </row>
    <row r="42" spans="2:28" ht="27" thickBot="1" x14ac:dyDescent="0.3">
      <c r="B42" s="89"/>
      <c r="C42" s="101" t="s">
        <v>27</v>
      </c>
      <c r="D42" s="100"/>
      <c r="E42" s="20">
        <f>'Цена на порамнување во ЕУР'!D42*'Среден курс'!$D$11</f>
        <v>0</v>
      </c>
      <c r="F42" s="19">
        <f>'Цена на порамнување во ЕУР'!E42*'Среден курс'!$D$11</f>
        <v>0</v>
      </c>
      <c r="G42" s="19">
        <f>'Цена на порамнување во ЕУР'!F42*'Среден курс'!$D$11</f>
        <v>0</v>
      </c>
      <c r="H42" s="19">
        <f>'Цена на порамнување во ЕУР'!G42*'Среден курс'!$D$11</f>
        <v>0</v>
      </c>
      <c r="I42" s="19">
        <f>'Цена на порамнување во ЕУР'!H42*'Среден курс'!$D$11</f>
        <v>0</v>
      </c>
      <c r="J42" s="19">
        <f>'Цена на порамнување во ЕУР'!I42*'Среден курс'!$D$11</f>
        <v>0</v>
      </c>
      <c r="K42" s="19">
        <f>'Цена на порамнување во ЕУР'!J42*'Среден курс'!$D$11</f>
        <v>0</v>
      </c>
      <c r="L42" s="19">
        <f>'Цена на порамнување во ЕУР'!K42*'Среден курс'!$D$11</f>
        <v>0</v>
      </c>
      <c r="M42" s="19">
        <f>'Цена на порамнување во ЕУР'!L42*'Среден курс'!$D$11</f>
        <v>0</v>
      </c>
      <c r="N42" s="19">
        <f>'Цена на порамнување во ЕУР'!M42*'Среден курс'!$D$11</f>
        <v>0</v>
      </c>
      <c r="O42" s="19">
        <f>'Цена на порамнување во ЕУР'!N42*'Среден курс'!$D$11</f>
        <v>0</v>
      </c>
      <c r="P42" s="19">
        <f>'Цена на порамнување во ЕУР'!O42*'Среден курс'!$D$11</f>
        <v>0</v>
      </c>
      <c r="Q42" s="19">
        <f>'Цена на порамнување во ЕУР'!P42*'Среден курс'!$D$11</f>
        <v>0</v>
      </c>
      <c r="R42" s="19">
        <f>'Цена на порамнување во ЕУР'!Q42*'Среден курс'!$D$11</f>
        <v>0</v>
      </c>
      <c r="S42" s="19">
        <f>'Цена на порамнување во ЕУР'!R42*'Среден курс'!$D$11</f>
        <v>0</v>
      </c>
      <c r="T42" s="19">
        <f>'Цена на порамнување во ЕУР'!S42*'Среден курс'!$D$11</f>
        <v>0</v>
      </c>
      <c r="U42" s="19">
        <f>'Цена на порамнување во ЕУР'!T42*'Среден курс'!$D$11</f>
        <v>0</v>
      </c>
      <c r="V42" s="19">
        <f>'Цена на порамнување во ЕУР'!U42*'Среден курс'!$D$11</f>
        <v>0</v>
      </c>
      <c r="W42" s="19">
        <f>'Цена на порамнување во ЕУР'!V42*'Среден курс'!$D$11</f>
        <v>0</v>
      </c>
      <c r="X42" s="19">
        <f>'Цена на порамнување во ЕУР'!W42*'Среден курс'!$D$11</f>
        <v>0</v>
      </c>
      <c r="Y42" s="19">
        <f>'Цена на порамнување во ЕУР'!X42*'Среден курс'!$D$11</f>
        <v>0</v>
      </c>
      <c r="Z42" s="19">
        <f>'Цена на порамнување во ЕУР'!Y42*'Среден курс'!$D$11</f>
        <v>0</v>
      </c>
      <c r="AA42" s="19">
        <f>'Цена на порамнување во ЕУР'!Z42*'Среден курс'!$D$11</f>
        <v>0</v>
      </c>
      <c r="AB42" s="18">
        <f>'Цена на порамнување во ЕУР'!AA42*'Среден курс'!$D$11</f>
        <v>0</v>
      </c>
    </row>
    <row r="43" spans="2:28" ht="27" thickBot="1" x14ac:dyDescent="0.3">
      <c r="B43" s="90"/>
      <c r="C43" s="101" t="s">
        <v>28</v>
      </c>
      <c r="D43" s="100"/>
      <c r="E43" s="17">
        <f>'Цена на порамнување во ЕУР'!D43*'Среден курс'!$D$11</f>
        <v>0</v>
      </c>
      <c r="F43" s="16">
        <f>'Цена на порамнување во ЕУР'!E43*'Среден курс'!$D$11</f>
        <v>0</v>
      </c>
      <c r="G43" s="16">
        <f>'Цена на порамнување во ЕУР'!F43*'Среден курс'!$D$11</f>
        <v>0</v>
      </c>
      <c r="H43" s="16">
        <f>'Цена на порамнување во ЕУР'!G43*'Среден курс'!$D$11</f>
        <v>0</v>
      </c>
      <c r="I43" s="16">
        <f>'Цена на порамнување во ЕУР'!H43*'Среден курс'!$D$11</f>
        <v>0</v>
      </c>
      <c r="J43" s="16">
        <f>'Цена на порамнување во ЕУР'!I43*'Среден курс'!$D$11</f>
        <v>0</v>
      </c>
      <c r="K43" s="16">
        <f>'Цена на порамнување во ЕУР'!J43*'Среден курс'!$D$11</f>
        <v>0</v>
      </c>
      <c r="L43" s="16">
        <f>'Цена на порамнување во ЕУР'!K43*'Среден курс'!$D$11</f>
        <v>0</v>
      </c>
      <c r="M43" s="16">
        <f>'Цена на порамнување во ЕУР'!L43*'Среден курс'!$D$11</f>
        <v>0</v>
      </c>
      <c r="N43" s="16">
        <f>'Цена на порамнување во ЕУР'!M43*'Среден курс'!$D$11</f>
        <v>0</v>
      </c>
      <c r="O43" s="16">
        <f>'Цена на порамнување во ЕУР'!N43*'Среден курс'!$D$11</f>
        <v>0</v>
      </c>
      <c r="P43" s="16">
        <f>'Цена на порамнување во ЕУР'!O43*'Среден курс'!$D$11</f>
        <v>0</v>
      </c>
      <c r="Q43" s="16">
        <f>'Цена на порамнување во ЕУР'!P43*'Среден курс'!$D$11</f>
        <v>0</v>
      </c>
      <c r="R43" s="16">
        <f>'Цена на порамнување во ЕУР'!Q43*'Среден курс'!$D$11</f>
        <v>0</v>
      </c>
      <c r="S43" s="16">
        <f>'Цена на порамнување во ЕУР'!R43*'Среден курс'!$D$11</f>
        <v>0</v>
      </c>
      <c r="T43" s="16">
        <f>'Цена на порамнување во ЕУР'!S43*'Среден курс'!$D$11</f>
        <v>0</v>
      </c>
      <c r="U43" s="16">
        <f>'Цена на порамнување во ЕУР'!T43*'Среден курс'!$D$11</f>
        <v>0</v>
      </c>
      <c r="V43" s="16">
        <f>'Цена на порамнување во ЕУР'!U43*'Среден курс'!$D$11</f>
        <v>0</v>
      </c>
      <c r="W43" s="16">
        <f>'Цена на порамнување во ЕУР'!V43*'Среден курс'!$D$11</f>
        <v>0</v>
      </c>
      <c r="X43" s="16">
        <f>'Цена на порамнување во ЕУР'!W43*'Среден курс'!$D$11</f>
        <v>0</v>
      </c>
      <c r="Y43" s="16">
        <f>'Цена на порамнување во ЕУР'!X43*'Среден курс'!$D$11</f>
        <v>0</v>
      </c>
      <c r="Z43" s="16">
        <f>'Цена на порамнување во ЕУР'!Y43*'Среден курс'!$D$11</f>
        <v>0</v>
      </c>
      <c r="AA43" s="16">
        <f>'Цена на порамнување во ЕУР'!Z43*'Среден курс'!$D$11</f>
        <v>0</v>
      </c>
      <c r="AB43" s="15">
        <f>'Цена на порамнување во ЕУР'!AA43*'Среден курс'!$D$11</f>
        <v>0</v>
      </c>
    </row>
    <row r="44" spans="2:28" ht="27" thickBot="1" x14ac:dyDescent="0.3">
      <c r="B44" s="88">
        <v>43993</v>
      </c>
      <c r="C44" s="101" t="s">
        <v>25</v>
      </c>
      <c r="D44" s="100"/>
      <c r="E44" s="21">
        <f>'Цена на порамнување во ЕУР'!D44*'Среден курс'!$D$12</f>
        <v>0</v>
      </c>
      <c r="F44" s="23">
        <f>'Цена на порамнување во ЕУР'!E44*'Среден курс'!$D$12</f>
        <v>0</v>
      </c>
      <c r="G44" s="23">
        <f>'Цена на порамнување во ЕУР'!F44*'Среден курс'!$D$12</f>
        <v>0</v>
      </c>
      <c r="H44" s="23">
        <f>'Цена на порамнување во ЕУР'!G44*'Среден курс'!$D$12</f>
        <v>0</v>
      </c>
      <c r="I44" s="23">
        <f>'Цена на порамнување во ЕУР'!H44*'Среден курс'!$D$12</f>
        <v>0</v>
      </c>
      <c r="J44" s="23">
        <f>'Цена на порамнување во ЕУР'!I44*'Среден курс'!$D$12</f>
        <v>0</v>
      </c>
      <c r="K44" s="23">
        <f>'Цена на порамнување во ЕУР'!J44*'Среден курс'!$D$12</f>
        <v>0</v>
      </c>
      <c r="L44" s="23">
        <f>'Цена на порамнување во ЕУР'!K44*'Среден курс'!$D$12</f>
        <v>0</v>
      </c>
      <c r="M44" s="23">
        <f>'Цена на порамнување во ЕУР'!L44*'Среден курс'!$D$12</f>
        <v>2876.2535340000004</v>
      </c>
      <c r="N44" s="23">
        <f>'Цена на порамнување во ЕУР'!M44*'Среден курс'!$D$12</f>
        <v>2878.104405</v>
      </c>
      <c r="O44" s="23">
        <f>'Цена на порамнување во ЕУР'!N44*'Среден курс'!$D$12</f>
        <v>2824.4291460000004</v>
      </c>
      <c r="P44" s="23">
        <f>'Цена на порамнување во ЕУР'!O44*'Среден курс'!$D$12</f>
        <v>3014.4519019999998</v>
      </c>
      <c r="Q44" s="23">
        <f>'Цена на порамнување во ЕУР'!P44*'Среден курс'!$D$12</f>
        <v>2814.8034296307878</v>
      </c>
      <c r="R44" s="23">
        <f>'Цена на порамнување во ЕУР'!Q44*'Среден курс'!$D$12</f>
        <v>2778.2966838709676</v>
      </c>
      <c r="S44" s="23">
        <f>'Цена на порамнување во ЕУР'!R44*'Среден курс'!$D$12</f>
        <v>2277.3775040034152</v>
      </c>
      <c r="T44" s="23">
        <f>'Цена на порамнување во ЕУР'!S44*'Среден курс'!$D$12</f>
        <v>2260.493614746269</v>
      </c>
      <c r="U44" s="23">
        <f>'Цена на порамнување во ЕУР'!T44*'Среден курс'!$D$12</f>
        <v>2037.5324040689657</v>
      </c>
      <c r="V44" s="23">
        <f>'Цена на порамнување во ЕУР'!U44*'Среден курс'!$D$12</f>
        <v>2191.6182206666667</v>
      </c>
      <c r="W44" s="23">
        <f>'Цена на порамнување во ЕУР'!V44*'Среден курс'!$D$12</f>
        <v>3062.574548</v>
      </c>
      <c r="X44" s="23">
        <f>'Цена на порамнување во ЕУР'!W44*'Среден курс'!$D$12</f>
        <v>0</v>
      </c>
      <c r="Y44" s="23">
        <f>'Цена на порамнување во ЕУР'!X44*'Среден курс'!$D$12</f>
        <v>0</v>
      </c>
      <c r="Z44" s="23">
        <f>'Цена на порамнување во ЕУР'!Y44*'Среден курс'!$D$12</f>
        <v>0</v>
      </c>
      <c r="AA44" s="23">
        <f>'Цена на порамнување во ЕУР'!Z44*'Среден курс'!$D$12</f>
        <v>2810.8560920000009</v>
      </c>
      <c r="AB44" s="22">
        <f>'Цена на порамнување во ЕУР'!AA44*'Среден курс'!$D$12</f>
        <v>2079.7620470000002</v>
      </c>
    </row>
    <row r="45" spans="2:28" ht="27" thickBot="1" x14ac:dyDescent="0.3">
      <c r="B45" s="89"/>
      <c r="C45" s="101" t="s">
        <v>26</v>
      </c>
      <c r="D45" s="100"/>
      <c r="E45" s="20">
        <f>'Цена на порамнување во ЕУР'!D45*'Среден курс'!$D$12</f>
        <v>572.10679826365242</v>
      </c>
      <c r="F45" s="19">
        <f>'Цена на порамнување во ЕУР'!E45*'Среден курс'!$D$12</f>
        <v>517.26355366824646</v>
      </c>
      <c r="G45" s="19">
        <f>'Цена на порамнување во ЕУР'!F45*'Среден курс'!$D$12</f>
        <v>481.1880244403867</v>
      </c>
      <c r="H45" s="19">
        <f>'Цена на порамнување во ЕУР'!G45*'Среден курс'!$D$12</f>
        <v>511.37676686620836</v>
      </c>
      <c r="I45" s="19">
        <f>'Цена на порамнување во ЕУР'!H45*'Среден курс'!$D$12</f>
        <v>521.31553825531921</v>
      </c>
      <c r="J45" s="19">
        <f>'Цена на порамнување во ЕУР'!I45*'Среден курс'!$D$12</f>
        <v>525.37111459701498</v>
      </c>
      <c r="K45" s="19">
        <f>'Цена на порамнување во ЕУР'!J45*'Среден курс'!$D$12</f>
        <v>501.35462692125986</v>
      </c>
      <c r="L45" s="19">
        <f>'Цена на порамнување во ЕУР'!K45*'Среден курс'!$D$12</f>
        <v>793.14413283289821</v>
      </c>
      <c r="M45" s="19">
        <f>'Цена на порамнување во ЕУР'!L45*'Среден курс'!$D$12</f>
        <v>0</v>
      </c>
      <c r="N45" s="19">
        <f>'Цена на порамнување во ЕУР'!M45*'Среден курс'!$D$12</f>
        <v>0</v>
      </c>
      <c r="O45" s="19">
        <f>'Цена на порамнување во ЕУР'!N45*'Среден курс'!$D$12</f>
        <v>0</v>
      </c>
      <c r="P45" s="19">
        <f>'Цена на порамнување во ЕУР'!O45*'Среден курс'!$D$12</f>
        <v>0</v>
      </c>
      <c r="Q45" s="19">
        <f>'Цена на порамнување во ЕУР'!P45*'Среден курс'!$D$12</f>
        <v>0</v>
      </c>
      <c r="R45" s="19">
        <f>'Цена на порамнување во ЕУР'!Q45*'Среден курс'!$D$12</f>
        <v>0</v>
      </c>
      <c r="S45" s="19">
        <f>'Цена на порамнување во ЕУР'!R45*'Среден курс'!$D$12</f>
        <v>0</v>
      </c>
      <c r="T45" s="19">
        <f>'Цена на порамнување во ЕУР'!S45*'Среден курс'!$D$12</f>
        <v>0</v>
      </c>
      <c r="U45" s="19">
        <f>'Цена на порамнување во ЕУР'!T45*'Среден курс'!$D$12</f>
        <v>0</v>
      </c>
      <c r="V45" s="19">
        <f>'Цена на порамнување во ЕУР'!U45*'Среден курс'!$D$12</f>
        <v>0</v>
      </c>
      <c r="W45" s="19">
        <f>'Цена на порамнување во ЕУР'!V45*'Среден курс'!$D$12</f>
        <v>0</v>
      </c>
      <c r="X45" s="19">
        <f>'Цена на порамнување во ЕУР'!W45*'Среден курс'!$D$12</f>
        <v>1251.1887960000001</v>
      </c>
      <c r="Y45" s="19">
        <f>'Цена на порамнување во ЕУР'!X45*'Среден курс'!$D$12</f>
        <v>1465.2728750000001</v>
      </c>
      <c r="Z45" s="19">
        <f>'Цена на порамнување во ЕУР'!Y45*'Среден курс'!$D$12</f>
        <v>1332.6271200000001</v>
      </c>
      <c r="AA45" s="19">
        <f>'Цена на порамнување во ЕУР'!Z45*'Среден курс'!$D$12</f>
        <v>0</v>
      </c>
      <c r="AB45" s="18">
        <f>'Цена на порамнување во ЕУР'!AA45*'Среден курс'!$D$12</f>
        <v>0</v>
      </c>
    </row>
    <row r="46" spans="2:28" ht="27" thickBot="1" x14ac:dyDescent="0.3">
      <c r="B46" s="89"/>
      <c r="C46" s="101" t="s">
        <v>27</v>
      </c>
      <c r="D46" s="100"/>
      <c r="E46" s="20">
        <f>'Цена на порамнување во ЕУР'!D46*'Среден курс'!$D$12</f>
        <v>0</v>
      </c>
      <c r="F46" s="19">
        <f>'Цена на порамнување во ЕУР'!E46*'Среден курс'!$D$12</f>
        <v>0</v>
      </c>
      <c r="G46" s="19">
        <f>'Цена на порамнување во ЕУР'!F46*'Среден курс'!$D$12</f>
        <v>0</v>
      </c>
      <c r="H46" s="19">
        <f>'Цена на порамнување во ЕУР'!G46*'Среден курс'!$D$12</f>
        <v>0</v>
      </c>
      <c r="I46" s="19">
        <f>'Цена на порамнување во ЕУР'!H46*'Среден курс'!$D$12</f>
        <v>0</v>
      </c>
      <c r="J46" s="19">
        <f>'Цена на порамнување во ЕУР'!I46*'Среден курс'!$D$12</f>
        <v>0</v>
      </c>
      <c r="K46" s="19">
        <f>'Цена на порамнување во ЕУР'!J46*'Среден курс'!$D$12</f>
        <v>0</v>
      </c>
      <c r="L46" s="19">
        <f>'Цена на порамнување во ЕУР'!K46*'Среден курс'!$D$12</f>
        <v>0</v>
      </c>
      <c r="M46" s="19">
        <f>'Цена на порамнување во ЕУР'!L46*'Среден курс'!$D$12</f>
        <v>0</v>
      </c>
      <c r="N46" s="19">
        <f>'Цена на порамнување во ЕУР'!M46*'Среден курс'!$D$12</f>
        <v>0</v>
      </c>
      <c r="O46" s="19">
        <f>'Цена на порамнување во ЕУР'!N46*'Среден курс'!$D$12</f>
        <v>0</v>
      </c>
      <c r="P46" s="19">
        <f>'Цена на порамнување во ЕУР'!O46*'Среден курс'!$D$12</f>
        <v>0</v>
      </c>
      <c r="Q46" s="19">
        <f>'Цена на порамнување во ЕУР'!P46*'Среден курс'!$D$12</f>
        <v>0</v>
      </c>
      <c r="R46" s="19">
        <f>'Цена на порамнување во ЕУР'!Q46*'Среден курс'!$D$12</f>
        <v>0</v>
      </c>
      <c r="S46" s="19">
        <f>'Цена на порамнување во ЕУР'!R46*'Среден курс'!$D$12</f>
        <v>0</v>
      </c>
      <c r="T46" s="19">
        <f>'Цена на порамнување во ЕУР'!S46*'Среден курс'!$D$12</f>
        <v>0</v>
      </c>
      <c r="U46" s="19">
        <f>'Цена на порамнување во ЕУР'!T46*'Среден курс'!$D$12</f>
        <v>0</v>
      </c>
      <c r="V46" s="19">
        <f>'Цена на порамнување во ЕУР'!U46*'Среден курс'!$D$12</f>
        <v>0</v>
      </c>
      <c r="W46" s="19">
        <f>'Цена на порамнување во ЕУР'!V46*'Среден курс'!$D$12</f>
        <v>0</v>
      </c>
      <c r="X46" s="19">
        <f>'Цена на порамнување во ЕУР'!W46*'Среден курс'!$D$12</f>
        <v>0</v>
      </c>
      <c r="Y46" s="19">
        <f>'Цена на порамнување во ЕУР'!X46*'Среден курс'!$D$12</f>
        <v>0</v>
      </c>
      <c r="Z46" s="19">
        <f>'Цена на порамнување во ЕУР'!Y46*'Среден курс'!$D$12</f>
        <v>0</v>
      </c>
      <c r="AA46" s="19">
        <f>'Цена на порамнување во ЕУР'!Z46*'Среден курс'!$D$12</f>
        <v>0</v>
      </c>
      <c r="AB46" s="18">
        <f>'Цена на порамнување во ЕУР'!AA46*'Среден курс'!$D$12</f>
        <v>0</v>
      </c>
    </row>
    <row r="47" spans="2:28" ht="27" thickBot="1" x14ac:dyDescent="0.3">
      <c r="B47" s="90"/>
      <c r="C47" s="101" t="s">
        <v>28</v>
      </c>
      <c r="D47" s="100"/>
      <c r="E47" s="17">
        <f>'Цена на порамнување во ЕУР'!D47*'Среден курс'!$D$12</f>
        <v>0</v>
      </c>
      <c r="F47" s="16">
        <f>'Цена на порамнување во ЕУР'!E47*'Среден курс'!$D$12</f>
        <v>0</v>
      </c>
      <c r="G47" s="16">
        <f>'Цена на порамнување во ЕУР'!F47*'Среден курс'!$D$12</f>
        <v>0</v>
      </c>
      <c r="H47" s="16">
        <f>'Цена на порамнување во ЕУР'!G47*'Среден курс'!$D$12</f>
        <v>0</v>
      </c>
      <c r="I47" s="16">
        <f>'Цена на порамнување во ЕУР'!H47*'Среден курс'!$D$12</f>
        <v>0</v>
      </c>
      <c r="J47" s="16">
        <f>'Цена на порамнување во ЕУР'!I47*'Среден курс'!$D$12</f>
        <v>0</v>
      </c>
      <c r="K47" s="16">
        <f>'Цена на порамнување во ЕУР'!J47*'Среден курс'!$D$12</f>
        <v>0</v>
      </c>
      <c r="L47" s="16">
        <f>'Цена на порамнување во ЕУР'!K47*'Среден курс'!$D$12</f>
        <v>0</v>
      </c>
      <c r="M47" s="16">
        <f>'Цена на порамнување во ЕУР'!L47*'Среден курс'!$D$12</f>
        <v>0</v>
      </c>
      <c r="N47" s="16">
        <f>'Цена на порамнување во ЕУР'!M47*'Среден курс'!$D$12</f>
        <v>0</v>
      </c>
      <c r="O47" s="16">
        <f>'Цена на порамнување во ЕУР'!N47*'Среден курс'!$D$12</f>
        <v>0</v>
      </c>
      <c r="P47" s="16">
        <f>'Цена на порамнување во ЕУР'!O47*'Среден курс'!$D$12</f>
        <v>0</v>
      </c>
      <c r="Q47" s="16">
        <f>'Цена на порамнување во ЕУР'!P47*'Среден курс'!$D$12</f>
        <v>0</v>
      </c>
      <c r="R47" s="16">
        <f>'Цена на порамнување во ЕУР'!Q47*'Среден курс'!$D$12</f>
        <v>0</v>
      </c>
      <c r="S47" s="16">
        <f>'Цена на порамнување во ЕУР'!R47*'Среден курс'!$D$12</f>
        <v>0</v>
      </c>
      <c r="T47" s="16">
        <f>'Цена на порамнување во ЕУР'!S47*'Среден курс'!$D$12</f>
        <v>0</v>
      </c>
      <c r="U47" s="16">
        <f>'Цена на порамнување во ЕУР'!T47*'Среден курс'!$D$12</f>
        <v>0</v>
      </c>
      <c r="V47" s="16">
        <f>'Цена на порамнување во ЕУР'!U47*'Среден курс'!$D$12</f>
        <v>0</v>
      </c>
      <c r="W47" s="16">
        <f>'Цена на порамнување во ЕУР'!V47*'Среден курс'!$D$12</f>
        <v>0</v>
      </c>
      <c r="X47" s="16">
        <f>'Цена на порамнување во ЕУР'!W47*'Среден курс'!$D$12</f>
        <v>0</v>
      </c>
      <c r="Y47" s="16">
        <f>'Цена на порамнување во ЕУР'!X47*'Среден курс'!$D$12</f>
        <v>0</v>
      </c>
      <c r="Z47" s="16">
        <f>'Цена на порамнување во ЕУР'!Y47*'Среден курс'!$D$12</f>
        <v>0</v>
      </c>
      <c r="AA47" s="16">
        <f>'Цена на порамнување во ЕУР'!Z47*'Среден курс'!$D$12</f>
        <v>0</v>
      </c>
      <c r="AB47" s="15">
        <f>'Цена на порамнување во ЕУР'!AA47*'Среден курс'!$D$12</f>
        <v>0</v>
      </c>
    </row>
    <row r="48" spans="2:28" ht="27" thickBot="1" x14ac:dyDescent="0.3">
      <c r="B48" s="88">
        <v>43994</v>
      </c>
      <c r="C48" s="101" t="s">
        <v>25</v>
      </c>
      <c r="D48" s="100"/>
      <c r="E48" s="5">
        <f>'Цена на порамнување во ЕУР'!D48*'Среден курс'!$D$13</f>
        <v>2264.8234499999999</v>
      </c>
      <c r="F48" s="7">
        <f>'Цена на порамнување во ЕУР'!E48*'Среден курс'!$D$13</f>
        <v>0</v>
      </c>
      <c r="G48" s="7">
        <f>'Цена на порамнување во ЕУР'!F48*'Среден курс'!$D$13</f>
        <v>0</v>
      </c>
      <c r="H48" s="7">
        <f>'Цена на порамнување во ЕУР'!G48*'Среден курс'!$D$13</f>
        <v>0</v>
      </c>
      <c r="I48" s="7">
        <f>'Цена на порамнување во ЕУР'!H48*'Среден курс'!$D$13</f>
        <v>0</v>
      </c>
      <c r="J48" s="7">
        <f>'Цена на порамнување во ЕУР'!I48*'Среден курс'!$D$13</f>
        <v>0</v>
      </c>
      <c r="K48" s="7">
        <f>'Цена на порамнување во ЕУР'!J48*'Среден курс'!$D$13</f>
        <v>0</v>
      </c>
      <c r="L48" s="7">
        <f>'Цена на порамнување во ЕУР'!K48*'Среден курс'!$D$13</f>
        <v>0</v>
      </c>
      <c r="M48" s="7">
        <f>'Цена на порамнување во ЕУР'!L48*'Среден курс'!$D$13</f>
        <v>4115.6734499999993</v>
      </c>
      <c r="N48" s="7">
        <f>'Цена на порамнување во ЕУР'!M48*'Среден курс'!$D$13</f>
        <v>0</v>
      </c>
      <c r="O48" s="7">
        <f>'Цена на порамнување во ЕУР'!N48*'Среден курс'!$D$13</f>
        <v>3541.9099499999998</v>
      </c>
      <c r="P48" s="7">
        <f>'Цена на порамнување во ЕУР'!O48*'Среден курс'!$D$13</f>
        <v>4054.5954000000002</v>
      </c>
      <c r="Q48" s="7">
        <f>'Цена на порамнување во ЕУР'!P48*'Среден курс'!$D$13</f>
        <v>3707.2525500000002</v>
      </c>
      <c r="R48" s="7">
        <f>'Цена на порамнување во ЕУР'!Q48*'Среден курс'!$D$13</f>
        <v>3061.9695358944577</v>
      </c>
      <c r="S48" s="7">
        <f>'Цена на порамнување во ЕУР'!R48*'Среден курс'!$D$13</f>
        <v>2535.7896342962504</v>
      </c>
      <c r="T48" s="7">
        <f>'Цена на порамнување во ЕУР'!S48*'Среден курс'!$D$13</f>
        <v>2345.0269499999999</v>
      </c>
      <c r="U48" s="7">
        <f>'Цена на порамнување во ЕУР'!T48*'Среден курс'!$D$13</f>
        <v>3092.7703500000002</v>
      </c>
      <c r="V48" s="7">
        <f>'Цена на порамнување во ЕУР'!U48*'Среден курс'!$D$13</f>
        <v>3009.4821000000002</v>
      </c>
      <c r="W48" s="7">
        <f>'Цена на порамнување во ЕУР'!V48*'Среден курс'!$D$13</f>
        <v>3278.2393851657234</v>
      </c>
      <c r="X48" s="7">
        <f>'Цена на порамнување во ЕУР'!W48*'Среден курс'!$D$13</f>
        <v>3425.3064000000008</v>
      </c>
      <c r="Y48" s="7">
        <f>'Цена на порамнување во ЕУР'!X48*'Среден курс'!$D$13</f>
        <v>3812.1340500000006</v>
      </c>
      <c r="Z48" s="7">
        <f>'Цена на порамнување во ЕУР'!Y48*'Среден курс'!$D$13</f>
        <v>3120.6925774741508</v>
      </c>
      <c r="AA48" s="7">
        <f>'Цена на порамнување во ЕУР'!Z48*'Среден курс'!$D$13</f>
        <v>2875.1710221136536</v>
      </c>
      <c r="AB48" s="6">
        <f>'Цена на порамнување во ЕУР'!AA48*'Среден курс'!$D$13</f>
        <v>2132.9876172413792</v>
      </c>
    </row>
    <row r="49" spans="2:28" ht="27" thickBot="1" x14ac:dyDescent="0.3">
      <c r="B49" s="89"/>
      <c r="C49" s="101" t="s">
        <v>26</v>
      </c>
      <c r="D49" s="100"/>
      <c r="E49" s="4">
        <f>'Цена на порамнување во ЕУР'!D49*'Среден курс'!$D$13</f>
        <v>0</v>
      </c>
      <c r="F49" s="3">
        <f>'Цена на порамнување во ЕУР'!E49*'Среден курс'!$D$13</f>
        <v>450.92189999999999</v>
      </c>
      <c r="G49" s="3">
        <f>'Цена на порамнување во ЕУР'!F49*'Среден курс'!$D$13</f>
        <v>450.37349999999998</v>
      </c>
      <c r="H49" s="3">
        <f>'Цена на порамнување во ЕУР'!G49*'Среден курс'!$D$13</f>
        <v>449.75655</v>
      </c>
      <c r="I49" s="3">
        <f>'Цена на порамнување во ЕУР'!H49*'Среден курс'!$D$13</f>
        <v>449.75655</v>
      </c>
      <c r="J49" s="3">
        <f>'Цена на порамнување во ЕУР'!I49*'Среден курс'!$D$13</f>
        <v>449.75655000000006</v>
      </c>
      <c r="K49" s="3">
        <f>'Цена на порамнување во ЕУР'!J49*'Среден курс'!$D$13</f>
        <v>503.43119999999999</v>
      </c>
      <c r="L49" s="3">
        <f>'Цена на порамнување во ЕУР'!K49*'Среден курс'!$D$13</f>
        <v>753.60141948627097</v>
      </c>
      <c r="M49" s="3">
        <f>'Цена на порамнување во ЕУР'!L49*'Среден курс'!$D$13</f>
        <v>0</v>
      </c>
      <c r="N49" s="3">
        <f>'Цена на порамнување во ЕУР'!M49*'Среден курс'!$D$13</f>
        <v>1333.8459</v>
      </c>
      <c r="O49" s="3">
        <f>'Цена на порамнување во ЕУР'!N49*'Среден курс'!$D$13</f>
        <v>0</v>
      </c>
      <c r="P49" s="3">
        <f>'Цена на порамнување во ЕУР'!O49*'Среден курс'!$D$13</f>
        <v>0</v>
      </c>
      <c r="Q49" s="3">
        <f>'Цена на порамнување во ЕУР'!P49*'Среден курс'!$D$13</f>
        <v>0</v>
      </c>
      <c r="R49" s="3">
        <f>'Цена на порамнување во ЕУР'!Q49*'Среден курс'!$D$13</f>
        <v>0</v>
      </c>
      <c r="S49" s="3">
        <f>'Цена на порамнување во ЕУР'!R49*'Среден курс'!$D$13</f>
        <v>0</v>
      </c>
      <c r="T49" s="3">
        <f>'Цена на порамнување во ЕУР'!S49*'Среден курс'!$D$13</f>
        <v>0</v>
      </c>
      <c r="U49" s="3">
        <f>'Цена на порамнување во ЕУР'!T49*'Среден курс'!$D$13</f>
        <v>0</v>
      </c>
      <c r="V49" s="3">
        <f>'Цена на порамнување во ЕУР'!U49*'Среден курс'!$D$13</f>
        <v>0</v>
      </c>
      <c r="W49" s="3">
        <f>'Цена на порамнување во ЕУР'!V49*'Среден курс'!$D$13</f>
        <v>0</v>
      </c>
      <c r="X49" s="3">
        <f>'Цена на порамнување во ЕУР'!W49*'Среден курс'!$D$13</f>
        <v>0</v>
      </c>
      <c r="Y49" s="3">
        <f>'Цена на порамнување во ЕУР'!X49*'Среден курс'!$D$13</f>
        <v>0</v>
      </c>
      <c r="Z49" s="3">
        <f>'Цена на порамнување во ЕУР'!Y49*'Среден курс'!$D$13</f>
        <v>0</v>
      </c>
      <c r="AA49" s="3">
        <f>'Цена на порамнување во ЕУР'!Z49*'Среден курс'!$D$13</f>
        <v>0</v>
      </c>
      <c r="AB49" s="2">
        <f>'Цена на порамнување во ЕУР'!AA49*'Среден курс'!$D$13</f>
        <v>0</v>
      </c>
    </row>
    <row r="50" spans="2:28" ht="27" thickBot="1" x14ac:dyDescent="0.3">
      <c r="B50" s="89"/>
      <c r="C50" s="101" t="s">
        <v>27</v>
      </c>
      <c r="D50" s="100"/>
      <c r="E50" s="4">
        <f>'Цена на порамнување во ЕУР'!D50*'Среден курс'!$D$13</f>
        <v>0</v>
      </c>
      <c r="F50" s="3">
        <f>'Цена на порамнување во ЕУР'!E50*'Среден курс'!$D$13</f>
        <v>0</v>
      </c>
      <c r="G50" s="3">
        <f>'Цена на порамнување во ЕУР'!F50*'Среден курс'!$D$13</f>
        <v>0</v>
      </c>
      <c r="H50" s="3">
        <f>'Цена на порамнување во ЕУР'!G50*'Среден курс'!$D$13</f>
        <v>0</v>
      </c>
      <c r="I50" s="3">
        <f>'Цена на порамнување во ЕУР'!H50*'Среден курс'!$D$13</f>
        <v>0</v>
      </c>
      <c r="J50" s="3">
        <f>'Цена на порамнување во ЕУР'!I50*'Среден курс'!$D$13</f>
        <v>0</v>
      </c>
      <c r="K50" s="3">
        <f>'Цена на порамнување во ЕУР'!J50*'Среден курс'!$D$13</f>
        <v>0</v>
      </c>
      <c r="L50" s="3">
        <f>'Цена на порамнување во ЕУР'!K50*'Среден курс'!$D$13</f>
        <v>0</v>
      </c>
      <c r="M50" s="3">
        <f>'Цена на порамнување во ЕУР'!L50*'Среден курс'!$D$13</f>
        <v>0</v>
      </c>
      <c r="N50" s="3">
        <f>'Цена на порамнување во ЕУР'!M50*'Среден курс'!$D$13</f>
        <v>0</v>
      </c>
      <c r="O50" s="3">
        <f>'Цена на порамнување во ЕУР'!N50*'Среден курс'!$D$13</f>
        <v>0</v>
      </c>
      <c r="P50" s="3">
        <f>'Цена на порамнување во ЕУР'!O50*'Среден курс'!$D$13</f>
        <v>0</v>
      </c>
      <c r="Q50" s="3">
        <f>'Цена на порамнување во ЕУР'!P50*'Среден курс'!$D$13</f>
        <v>0</v>
      </c>
      <c r="R50" s="3">
        <f>'Цена на порамнување во ЕУР'!Q50*'Среден курс'!$D$13</f>
        <v>0</v>
      </c>
      <c r="S50" s="3">
        <f>'Цена на порамнување во ЕУР'!R50*'Среден курс'!$D$13</f>
        <v>0</v>
      </c>
      <c r="T50" s="3">
        <f>'Цена на порамнување во ЕУР'!S50*'Среден курс'!$D$13</f>
        <v>0</v>
      </c>
      <c r="U50" s="3">
        <f>'Цена на порамнување во ЕУР'!T50*'Среден курс'!$D$13</f>
        <v>0</v>
      </c>
      <c r="V50" s="3">
        <f>'Цена на порамнување во ЕУР'!U50*'Среден курс'!$D$13</f>
        <v>0</v>
      </c>
      <c r="W50" s="3">
        <f>'Цена на порамнување во ЕУР'!V50*'Среден курс'!$D$13</f>
        <v>0</v>
      </c>
      <c r="X50" s="3">
        <f>'Цена на порамнување во ЕУР'!W50*'Среден курс'!$D$13</f>
        <v>0</v>
      </c>
      <c r="Y50" s="3">
        <f>'Цена на порамнување во ЕУР'!X50*'Среден курс'!$D$13</f>
        <v>0</v>
      </c>
      <c r="Z50" s="3">
        <f>'Цена на порамнување во ЕУР'!Y50*'Среден курс'!$D$13</f>
        <v>0</v>
      </c>
      <c r="AA50" s="3">
        <f>'Цена на порамнување во ЕУР'!Z50*'Среден курс'!$D$13</f>
        <v>0</v>
      </c>
      <c r="AB50" s="2">
        <f>'Цена на порамнување во ЕУР'!AA50*'Среден курс'!$D$13</f>
        <v>0</v>
      </c>
    </row>
    <row r="51" spans="2:28" ht="27" thickBot="1" x14ac:dyDescent="0.3">
      <c r="B51" s="90"/>
      <c r="C51" s="101" t="s">
        <v>28</v>
      </c>
      <c r="D51" s="100"/>
      <c r="E51" s="4">
        <f>'Цена на порамнување во ЕУР'!D51*'Среден курс'!$D$13</f>
        <v>0</v>
      </c>
      <c r="F51" s="3">
        <f>'Цена на порамнување во ЕУР'!E51*'Среден курс'!$D$13</f>
        <v>0</v>
      </c>
      <c r="G51" s="3">
        <f>'Цена на порамнување во ЕУР'!F51*'Среден курс'!$D$13</f>
        <v>0</v>
      </c>
      <c r="H51" s="3">
        <f>'Цена на порамнување во ЕУР'!G51*'Среден курс'!$D$13</f>
        <v>0</v>
      </c>
      <c r="I51" s="3">
        <f>'Цена на порамнување во ЕУР'!H51*'Среден курс'!$D$13</f>
        <v>0</v>
      </c>
      <c r="J51" s="3">
        <f>'Цена на порамнување во ЕУР'!I51*'Среден курс'!$D$13</f>
        <v>0</v>
      </c>
      <c r="K51" s="3">
        <f>'Цена на порамнување во ЕУР'!J51*'Среден курс'!$D$13</f>
        <v>0</v>
      </c>
      <c r="L51" s="3">
        <f>'Цена на порамнување во ЕУР'!K51*'Среден курс'!$D$13</f>
        <v>0</v>
      </c>
      <c r="M51" s="3">
        <f>'Цена на порамнување во ЕУР'!L51*'Среден курс'!$D$13</f>
        <v>0</v>
      </c>
      <c r="N51" s="3">
        <f>'Цена на порамнување во ЕУР'!M51*'Среден курс'!$D$13</f>
        <v>0</v>
      </c>
      <c r="O51" s="3">
        <f>'Цена на порамнување во ЕУР'!N51*'Среден курс'!$D$13</f>
        <v>0</v>
      </c>
      <c r="P51" s="3">
        <f>'Цена на порамнување во ЕУР'!O51*'Среден курс'!$D$13</f>
        <v>0</v>
      </c>
      <c r="Q51" s="3">
        <f>'Цена на порамнување во ЕУР'!P51*'Среден курс'!$D$13</f>
        <v>0</v>
      </c>
      <c r="R51" s="3">
        <f>'Цена на порамнување во ЕУР'!Q51*'Среден курс'!$D$13</f>
        <v>0</v>
      </c>
      <c r="S51" s="3">
        <f>'Цена на порамнување во ЕУР'!R51*'Среден курс'!$D$13</f>
        <v>0</v>
      </c>
      <c r="T51" s="3">
        <f>'Цена на порамнување во ЕУР'!S51*'Среден курс'!$D$13</f>
        <v>0</v>
      </c>
      <c r="U51" s="3">
        <f>'Цена на порамнување во ЕУР'!T51*'Среден курс'!$D$13</f>
        <v>0</v>
      </c>
      <c r="V51" s="3">
        <f>'Цена на порамнување во ЕУР'!U51*'Среден курс'!$D$13</f>
        <v>0</v>
      </c>
      <c r="W51" s="3">
        <f>'Цена на порамнување во ЕУР'!V51*'Среден курс'!$D$13</f>
        <v>0</v>
      </c>
      <c r="X51" s="3">
        <f>'Цена на порамнување во ЕУР'!W51*'Среден курс'!$D$13</f>
        <v>0</v>
      </c>
      <c r="Y51" s="3">
        <f>'Цена на порамнување во ЕУР'!X51*'Среден курс'!$D$13</f>
        <v>0</v>
      </c>
      <c r="Z51" s="3">
        <f>'Цена на порамнување во ЕУР'!Y51*'Среден курс'!$D$13</f>
        <v>0</v>
      </c>
      <c r="AA51" s="3">
        <f>'Цена на порамнување во ЕУР'!Z51*'Среден курс'!$D$13</f>
        <v>0</v>
      </c>
      <c r="AB51" s="2">
        <f>'Цена на порамнување во ЕУР'!AA51*'Среден курс'!$D$13</f>
        <v>0</v>
      </c>
    </row>
    <row r="52" spans="2:28" ht="27" thickBot="1" x14ac:dyDescent="0.3">
      <c r="B52" s="88">
        <v>43995</v>
      </c>
      <c r="C52" s="101" t="s">
        <v>25</v>
      </c>
      <c r="D52" s="100"/>
      <c r="E52" s="5">
        <f>'Цена на порамнување во ЕУР'!D52*'Среден курс'!$D$14</f>
        <v>3813.9417579569895</v>
      </c>
      <c r="F52" s="7">
        <f>'Цена на порамнување во ЕУР'!E52*'Среден курс'!$D$14</f>
        <v>2781.2286319999998</v>
      </c>
      <c r="G52" s="7">
        <f>'Цена на порамнување во ЕУР'!F52*'Среден курс'!$D$14</f>
        <v>2158.1050919999998</v>
      </c>
      <c r="H52" s="7">
        <f>'Цена на порамнување во ЕУР'!G52*'Среден курс'!$D$14</f>
        <v>0</v>
      </c>
      <c r="I52" s="7">
        <f>'Цена на порамнување во ЕУР'!H52*'Среден курс'!$D$14</f>
        <v>0</v>
      </c>
      <c r="J52" s="7">
        <f>'Цена на порамнување во ЕУР'!I52*'Среден курс'!$D$14</f>
        <v>0</v>
      </c>
      <c r="K52" s="7">
        <f>'Цена на порамнување во ЕУР'!J52*'Среден курс'!$D$14</f>
        <v>0</v>
      </c>
      <c r="L52" s="7">
        <f>'Цена на порамнување во ЕУР'!K52*'Среден курс'!$D$14</f>
        <v>0</v>
      </c>
      <c r="M52" s="7">
        <f>'Цена на порамнување во ЕУР'!L52*'Среден курс'!$D$14</f>
        <v>0</v>
      </c>
      <c r="N52" s="7">
        <f>'Цена на порамнување во ЕУР'!M52*'Среден курс'!$D$14</f>
        <v>0</v>
      </c>
      <c r="O52" s="7">
        <f>'Цена на порамнување во ЕУР'!N52*'Среден курс'!$D$14</f>
        <v>0</v>
      </c>
      <c r="P52" s="7">
        <f>'Цена на порамнување во ЕУР'!O52*'Среден курс'!$D$14</f>
        <v>0</v>
      </c>
      <c r="Q52" s="7">
        <f>'Цена на порамнување во ЕУР'!P52*'Среден курс'!$D$14</f>
        <v>2690.5363939999993</v>
      </c>
      <c r="R52" s="7">
        <f>'Цена на порамнување во ЕУР'!Q52*'Среден курс'!$D$14</f>
        <v>2187.7188839999999</v>
      </c>
      <c r="S52" s="7">
        <f>'Цена на порамнување во ЕУР'!R52*'Среден курс'!$D$14</f>
        <v>1978.7309517493472</v>
      </c>
      <c r="T52" s="7">
        <f>'Цена на порамнување во ЕУР'!S52*'Среден курс'!$D$14</f>
        <v>2120.7793750000001</v>
      </c>
      <c r="U52" s="7">
        <f>'Цена на порамнување во ЕУР'!T52*'Среден курс'!$D$14</f>
        <v>2890.42949</v>
      </c>
      <c r="V52" s="7">
        <f>'Цена на порамнување во ЕУР'!U52*'Среден курс'!$D$14</f>
        <v>0</v>
      </c>
      <c r="W52" s="7">
        <f>'Цена на порамнување во ЕУР'!V52*'Среден курс'!$D$14</f>
        <v>0</v>
      </c>
      <c r="X52" s="7">
        <f>'Цена на порамнување во ЕУР'!W52*'Среден курс'!$D$14</f>
        <v>0</v>
      </c>
      <c r="Y52" s="7">
        <f>'Цена на порамнување во ЕУР'!X52*'Среден курс'!$D$14</f>
        <v>0</v>
      </c>
      <c r="Z52" s="7">
        <f>'Цена на порамнување во ЕУР'!Y52*'Среден курс'!$D$14</f>
        <v>4234.1553020000001</v>
      </c>
      <c r="AA52" s="7">
        <f>'Цена на порамнување во ЕУР'!Z52*'Среден курс'!$D$14</f>
        <v>3440.7524579999999</v>
      </c>
      <c r="AB52" s="6">
        <f>'Цена на порамнување во ЕУР'!AA52*'Среден курс'!$D$14</f>
        <v>2652.2852459999999</v>
      </c>
    </row>
    <row r="53" spans="2:28" ht="27" thickBot="1" x14ac:dyDescent="0.3">
      <c r="B53" s="89"/>
      <c r="C53" s="101" t="s">
        <v>26</v>
      </c>
      <c r="D53" s="100"/>
      <c r="E53" s="4">
        <f>'Цена на порамнување во ЕУР'!D53*'Среден курс'!$D$14</f>
        <v>0</v>
      </c>
      <c r="F53" s="3">
        <f>'Цена на порамнување во ЕУР'!E53*'Среден курс'!$D$14</f>
        <v>0</v>
      </c>
      <c r="G53" s="3">
        <f>'Цена на порамнување во ЕУР'!F53*'Среден курс'!$D$14</f>
        <v>0</v>
      </c>
      <c r="H53" s="3">
        <f>'Цена на порамнување во ЕУР'!G53*'Среден курс'!$D$14</f>
        <v>449.75946599999997</v>
      </c>
      <c r="I53" s="3">
        <f>'Цена на порамнување во ЕУР'!H53*'Среден курс'!$D$14</f>
        <v>481.84511117668052</v>
      </c>
      <c r="J53" s="3">
        <f>'Цена на порамнување во ЕУР'!I53*'Среден курс'!$D$14</f>
        <v>498.90584131941552</v>
      </c>
      <c r="K53" s="3">
        <f>'Цена на порамнување во ЕУР'!J53*'Среден курс'!$D$14</f>
        <v>511.42418588048469</v>
      </c>
      <c r="L53" s="3">
        <f>'Цена на порамнување во ЕУР'!K53*'Среден курс'!$D$14</f>
        <v>1082.7542700000001</v>
      </c>
      <c r="M53" s="3">
        <f>'Цена на порамнување во ЕУР'!L53*'Среден курс'!$D$14</f>
        <v>710.78025742202965</v>
      </c>
      <c r="N53" s="3">
        <f>'Цена на порамнување во ЕУР'!M53*'Среден курс'!$D$14</f>
        <v>690.30589259574469</v>
      </c>
      <c r="O53" s="3">
        <f>'Цена на порамнување во ЕУР'!N53*'Среден курс'!$D$14</f>
        <v>561.49319452377426</v>
      </c>
      <c r="P53" s="3">
        <f>'Цена на порамнување во ЕУР'!O53*'Среден курс'!$D$14</f>
        <v>557.31511333333333</v>
      </c>
      <c r="Q53" s="3">
        <f>'Цена на порамнување во ЕУР'!P53*'Среден курс'!$D$14</f>
        <v>0</v>
      </c>
      <c r="R53" s="3">
        <f>'Цена на порамнување во ЕУР'!Q53*'Среден курс'!$D$14</f>
        <v>0</v>
      </c>
      <c r="S53" s="3">
        <f>'Цена на порамнување во ЕУР'!R53*'Среден курс'!$D$14</f>
        <v>0</v>
      </c>
      <c r="T53" s="3">
        <f>'Цена на порамнување во ЕУР'!S53*'Среден курс'!$D$14</f>
        <v>0</v>
      </c>
      <c r="U53" s="3">
        <f>'Цена на порамнување во ЕУР'!T53*'Среден курс'!$D$14</f>
        <v>0</v>
      </c>
      <c r="V53" s="3">
        <f>'Цена на порамнување во ЕУР'!U53*'Среден курс'!$D$14</f>
        <v>1051.289616</v>
      </c>
      <c r="W53" s="3">
        <f>'Цена на порамнување во ЕУР'!V53*'Среден курс'!$D$14</f>
        <v>1123.473234</v>
      </c>
      <c r="X53" s="3">
        <f>'Цена на порамнување во ЕУР'!W53*'Среден курс'!$D$14</f>
        <v>1021.0588700000001</v>
      </c>
      <c r="Y53" s="3">
        <f>'Цена на порамнување во ЕУР'!X53*'Среден курс'!$D$14</f>
        <v>760.52800942857141</v>
      </c>
      <c r="Z53" s="3">
        <f>'Цена на порамнување во ЕУР'!Y53*'Среден курс'!$D$14</f>
        <v>0</v>
      </c>
      <c r="AA53" s="3">
        <f>'Цена на порамнување во ЕУР'!Z53*'Среден курс'!$D$14</f>
        <v>0</v>
      </c>
      <c r="AB53" s="2">
        <f>'Цена на порамнување во ЕУР'!AA53*'Среден курс'!$D$14</f>
        <v>0</v>
      </c>
    </row>
    <row r="54" spans="2:28" ht="27" thickBot="1" x14ac:dyDescent="0.3">
      <c r="B54" s="89"/>
      <c r="C54" s="101" t="s">
        <v>27</v>
      </c>
      <c r="D54" s="100"/>
      <c r="E54" s="4">
        <f>'Цена на порамнување во ЕУР'!D54*'Среден курс'!$D$14</f>
        <v>0</v>
      </c>
      <c r="F54" s="3">
        <f>'Цена на порамнување во ЕУР'!E54*'Среден курс'!$D$14</f>
        <v>0</v>
      </c>
      <c r="G54" s="3">
        <f>'Цена на порамнување во ЕУР'!F54*'Среден курс'!$D$14</f>
        <v>0</v>
      </c>
      <c r="H54" s="3">
        <f>'Цена на порамнување во ЕУР'!G54*'Среден курс'!$D$14</f>
        <v>0</v>
      </c>
      <c r="I54" s="3">
        <f>'Цена на порамнување во ЕУР'!H54*'Среден курс'!$D$14</f>
        <v>0</v>
      </c>
      <c r="J54" s="3">
        <f>'Цена на порамнување во ЕУР'!I54*'Среден курс'!$D$14</f>
        <v>0</v>
      </c>
      <c r="K54" s="3">
        <f>'Цена на порамнување во ЕУР'!J54*'Среден курс'!$D$14</f>
        <v>0</v>
      </c>
      <c r="L54" s="3">
        <f>'Цена на порамнување во ЕУР'!K54*'Среден курс'!$D$14</f>
        <v>0</v>
      </c>
      <c r="M54" s="3">
        <f>'Цена на порамнување во ЕУР'!L54*'Среден курс'!$D$14</f>
        <v>0</v>
      </c>
      <c r="N54" s="3">
        <f>'Цена на порамнување во ЕУР'!M54*'Среден курс'!$D$14</f>
        <v>0</v>
      </c>
      <c r="O54" s="3">
        <f>'Цена на порамнување во ЕУР'!N54*'Среден курс'!$D$14</f>
        <v>0</v>
      </c>
      <c r="P54" s="3">
        <f>'Цена на порамнување во ЕУР'!O54*'Среден курс'!$D$14</f>
        <v>0</v>
      </c>
      <c r="Q54" s="3">
        <f>'Цена на порамнување во ЕУР'!P54*'Среден курс'!$D$14</f>
        <v>0</v>
      </c>
      <c r="R54" s="3">
        <f>'Цена на порамнување во ЕУР'!Q54*'Среден курс'!$D$14</f>
        <v>0</v>
      </c>
      <c r="S54" s="3">
        <f>'Цена на порамнување во ЕУР'!R54*'Среден курс'!$D$14</f>
        <v>0</v>
      </c>
      <c r="T54" s="3">
        <f>'Цена на порамнување во ЕУР'!S54*'Среден курс'!$D$14</f>
        <v>0</v>
      </c>
      <c r="U54" s="3">
        <f>'Цена на порамнување во ЕУР'!T54*'Среден курс'!$D$14</f>
        <v>0</v>
      </c>
      <c r="V54" s="3">
        <f>'Цена на порамнување во ЕУР'!U54*'Среден курс'!$D$14</f>
        <v>0</v>
      </c>
      <c r="W54" s="3">
        <f>'Цена на порамнување во ЕУР'!V54*'Среден курс'!$D$14</f>
        <v>0</v>
      </c>
      <c r="X54" s="3">
        <f>'Цена на порамнување во ЕУР'!W54*'Среден курс'!$D$14</f>
        <v>0</v>
      </c>
      <c r="Y54" s="3">
        <f>'Цена на порамнување во ЕУР'!X54*'Среден курс'!$D$14</f>
        <v>0</v>
      </c>
      <c r="Z54" s="3">
        <f>'Цена на порамнување во ЕУР'!Y54*'Среден курс'!$D$14</f>
        <v>0</v>
      </c>
      <c r="AA54" s="3">
        <f>'Цена на порамнување во ЕУР'!Z54*'Среден курс'!$D$14</f>
        <v>0</v>
      </c>
      <c r="AB54" s="2">
        <f>'Цена на порамнување во ЕУР'!AA54*'Среден курс'!$D$14</f>
        <v>0</v>
      </c>
    </row>
    <row r="55" spans="2:28" ht="27" thickBot="1" x14ac:dyDescent="0.3">
      <c r="B55" s="90"/>
      <c r="C55" s="101" t="s">
        <v>28</v>
      </c>
      <c r="D55" s="100"/>
      <c r="E55" s="4">
        <f>'Цена на порамнување во ЕУР'!D55*'Среден курс'!$D$14</f>
        <v>0</v>
      </c>
      <c r="F55" s="3">
        <f>'Цена на порамнување во ЕУР'!E55*'Среден курс'!$D$14</f>
        <v>0</v>
      </c>
      <c r="G55" s="3">
        <f>'Цена на порамнување во ЕУР'!F55*'Среден курс'!$D$14</f>
        <v>0</v>
      </c>
      <c r="H55" s="3">
        <f>'Цена на порамнување во ЕУР'!G55*'Среден курс'!$D$14</f>
        <v>0</v>
      </c>
      <c r="I55" s="3">
        <f>'Цена на порамнување во ЕУР'!H55*'Среден курс'!$D$14</f>
        <v>0</v>
      </c>
      <c r="J55" s="3">
        <f>'Цена на порамнување во ЕУР'!I55*'Среден курс'!$D$14</f>
        <v>0</v>
      </c>
      <c r="K55" s="3">
        <f>'Цена на порамнување во ЕУР'!J55*'Среден курс'!$D$14</f>
        <v>0</v>
      </c>
      <c r="L55" s="3">
        <f>'Цена на порамнување во ЕУР'!K55*'Среден курс'!$D$14</f>
        <v>0</v>
      </c>
      <c r="M55" s="3">
        <f>'Цена на порамнување во ЕУР'!L55*'Среден курс'!$D$14</f>
        <v>0</v>
      </c>
      <c r="N55" s="3">
        <f>'Цена на порамнување во ЕУР'!M55*'Среден курс'!$D$14</f>
        <v>0</v>
      </c>
      <c r="O55" s="3">
        <f>'Цена на порамнување во ЕУР'!N55*'Среден курс'!$D$14</f>
        <v>0</v>
      </c>
      <c r="P55" s="3">
        <f>'Цена на порамнување во ЕУР'!O55*'Среден курс'!$D$14</f>
        <v>0</v>
      </c>
      <c r="Q55" s="3">
        <f>'Цена на порамнување во ЕУР'!P55*'Среден курс'!$D$14</f>
        <v>0</v>
      </c>
      <c r="R55" s="3">
        <f>'Цена на порамнување во ЕУР'!Q55*'Среден курс'!$D$14</f>
        <v>0</v>
      </c>
      <c r="S55" s="3">
        <f>'Цена на порамнување во ЕУР'!R55*'Среден курс'!$D$14</f>
        <v>0</v>
      </c>
      <c r="T55" s="3">
        <f>'Цена на порамнување во ЕУР'!S55*'Среден курс'!$D$14</f>
        <v>0</v>
      </c>
      <c r="U55" s="3">
        <f>'Цена на порамнување во ЕУР'!T55*'Среден курс'!$D$14</f>
        <v>0</v>
      </c>
      <c r="V55" s="3">
        <f>'Цена на порамнување во ЕУР'!U55*'Среден курс'!$D$14</f>
        <v>0</v>
      </c>
      <c r="W55" s="3">
        <f>'Цена на порамнување во ЕУР'!V55*'Среден курс'!$D$14</f>
        <v>0</v>
      </c>
      <c r="X55" s="3">
        <f>'Цена на порамнување во ЕУР'!W55*'Среден курс'!$D$14</f>
        <v>0</v>
      </c>
      <c r="Y55" s="3">
        <f>'Цена на порамнување во ЕУР'!X55*'Среден курс'!$D$14</f>
        <v>0</v>
      </c>
      <c r="Z55" s="3">
        <f>'Цена на порамнување во ЕУР'!Y55*'Среден курс'!$D$14</f>
        <v>0</v>
      </c>
      <c r="AA55" s="3">
        <f>'Цена на порамнување во ЕУР'!Z55*'Среден курс'!$D$14</f>
        <v>0</v>
      </c>
      <c r="AB55" s="2">
        <f>'Цена на порамнување во ЕУР'!AA55*'Среден курс'!$D$14</f>
        <v>0</v>
      </c>
    </row>
    <row r="56" spans="2:28" ht="27" thickBot="1" x14ac:dyDescent="0.3">
      <c r="B56" s="88">
        <v>43996</v>
      </c>
      <c r="C56" s="101" t="s">
        <v>25</v>
      </c>
      <c r="D56" s="100"/>
      <c r="E56" s="21">
        <f>'Цена на порамнување во ЕУР'!D56*'Среден курс'!$D$15</f>
        <v>3407.4369419999994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1659.6062599999996</v>
      </c>
      <c r="O56" s="23">
        <f>'Цена на порамнување во ЕУР'!N56*'Среден курс'!$D$15</f>
        <v>1943.4051000000002</v>
      </c>
      <c r="P56" s="23">
        <f>'Цена на порамнување во ЕУР'!O56*'Среден курс'!$D$15</f>
        <v>2020.5243500000004</v>
      </c>
      <c r="Q56" s="23">
        <f>'Цена на порамнување во ЕУР'!P56*'Среден курс'!$D$15</f>
        <v>1775.2461625310495</v>
      </c>
      <c r="R56" s="23">
        <f>'Цена на порамнување во ЕУР'!Q56*'Среден курс'!$D$15</f>
        <v>1320.2996524926687</v>
      </c>
      <c r="S56" s="23">
        <f>'Цена на порамнување во ЕУР'!R56*'Среден курс'!$D$15</f>
        <v>1122.5548067136565</v>
      </c>
      <c r="T56" s="23">
        <f>'Цена на порамнување во ЕУР'!S56*'Среден курс'!$D$15</f>
        <v>1237.3752203255817</v>
      </c>
      <c r="U56" s="23">
        <f>'Цена на порамнување во ЕУР'!T56*'Среден курс'!$D$15</f>
        <v>1365.2141838091798</v>
      </c>
      <c r="V56" s="23">
        <f>'Цена на порамнување во ЕУР'!U56*'Среден курс'!$D$15</f>
        <v>1770.704473569856</v>
      </c>
      <c r="W56" s="23">
        <f>'Цена на порамнување во ЕУР'!V56*'Среден курс'!$D$15</f>
        <v>2412.9070940000001</v>
      </c>
      <c r="X56" s="23">
        <f>'Цена на порамнување во ЕУР'!W56*'Среден курс'!$D$15</f>
        <v>2833.052768</v>
      </c>
      <c r="Y56" s="23">
        <f>'Цена на порамнување во ЕУР'!X56*'Среден курс'!$D$15</f>
        <v>2963.6846308592985</v>
      </c>
      <c r="Z56" s="23">
        <f>'Цена на порамнување во ЕУР'!Y56*'Среден курс'!$D$15</f>
        <v>3587.7530342439022</v>
      </c>
      <c r="AA56" s="23">
        <f>'Цена на порамнување во ЕУР'!Z56*'Среден курс'!$D$15</f>
        <v>0</v>
      </c>
      <c r="AB56" s="22">
        <f>'Цена на порамнување во ЕУР'!AA56*'Среден курс'!$D$15</f>
        <v>0</v>
      </c>
    </row>
    <row r="57" spans="2:28" ht="27" thickBot="1" x14ac:dyDescent="0.3">
      <c r="B57" s="89"/>
      <c r="C57" s="101" t="s">
        <v>26</v>
      </c>
      <c r="D57" s="100"/>
      <c r="E57" s="20">
        <f>'Цена на порамнување во ЕУР'!D57*'Среден курс'!$D$15</f>
        <v>0</v>
      </c>
      <c r="F57" s="19">
        <f>'Цена на порамнување во ЕУР'!E57*'Среден курс'!$D$15</f>
        <v>591.78988129843822</v>
      </c>
      <c r="G57" s="19">
        <f>'Цена на порамнување во ЕУР'!F57*'Среден курс'!$D$15</f>
        <v>747.74824799999999</v>
      </c>
      <c r="H57" s="19">
        <f>'Цена на порамнување во ЕУР'!G57*'Среден курс'!$D$15</f>
        <v>747.74824799999999</v>
      </c>
      <c r="I57" s="19">
        <f>'Цена на порамнување во ЕУР'!H57*'Среден курс'!$D$15</f>
        <v>747.74824799999999</v>
      </c>
      <c r="J57" s="19">
        <f>'Цена на порамнување во ЕУР'!I57*'Среден курс'!$D$15</f>
        <v>747.74824799999999</v>
      </c>
      <c r="K57" s="19">
        <f>'Цена на порамнување во ЕУР'!J57*'Среден курс'!$D$15</f>
        <v>747.74824799999999</v>
      </c>
      <c r="L57" s="19">
        <f>'Цена на порамнување во ЕУР'!K57*'Среден курс'!$D$15</f>
        <v>747.74824799999999</v>
      </c>
      <c r="M57" s="19">
        <f>'Цена на порамнување во ЕУР'!L57*'Среден курс'!$D$15</f>
        <v>472.34271934935305</v>
      </c>
      <c r="N57" s="19">
        <f>'Цена на порамнување во ЕУР'!M57*'Среден курс'!$D$15</f>
        <v>0</v>
      </c>
      <c r="O57" s="19">
        <f>'Цена на порамнување во ЕУР'!N57*'Среден курс'!$D$15</f>
        <v>0</v>
      </c>
      <c r="P57" s="19">
        <f>'Цена на порамнување во ЕУР'!O57*'Среден курс'!$D$15</f>
        <v>0</v>
      </c>
      <c r="Q57" s="19">
        <f>'Цена на порамнување во ЕУР'!P57*'Среден курс'!$D$15</f>
        <v>0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0</v>
      </c>
      <c r="V57" s="19">
        <f>'Цена на порамнување во ЕУР'!U57*'Среден курс'!$D$15</f>
        <v>0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0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1148.7683480000001</v>
      </c>
      <c r="AB57" s="18">
        <f>'Цена на порамнување во ЕУР'!AA57*'Среден курс'!$D$15</f>
        <v>785.99939600000005</v>
      </c>
    </row>
    <row r="58" spans="2:28" ht="27" thickBot="1" x14ac:dyDescent="0.3">
      <c r="B58" s="89"/>
      <c r="C58" s="101" t="s">
        <v>27</v>
      </c>
      <c r="D58" s="100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0</v>
      </c>
      <c r="G58" s="19">
        <f>'Цена на порамнување во ЕУР'!F58*'Среден курс'!$D$15</f>
        <v>0</v>
      </c>
      <c r="H58" s="19">
        <f>'Цена на порамнување во ЕУР'!G58*'Среден курс'!$D$15</f>
        <v>0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 x14ac:dyDescent="0.3">
      <c r="B59" s="90"/>
      <c r="C59" s="101" t="s">
        <v>28</v>
      </c>
      <c r="D59" s="100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0</v>
      </c>
      <c r="G59" s="16">
        <f>'Цена на порамнување во ЕУР'!F59*'Среден курс'!$D$15</f>
        <v>0</v>
      </c>
      <c r="H59" s="16">
        <f>'Цена на порамнување во ЕУР'!G59*'Среден курс'!$D$15</f>
        <v>0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 x14ac:dyDescent="0.3">
      <c r="B60" s="88">
        <v>43997</v>
      </c>
      <c r="C60" s="101" t="s">
        <v>25</v>
      </c>
      <c r="D60" s="100"/>
      <c r="E60" s="21">
        <f>'Цена на порамнување во ЕУР'!D60*'Среден курс'!$D$16</f>
        <v>2222.2683080000002</v>
      </c>
      <c r="F60" s="23">
        <f>'Цена на порамнување во ЕУР'!E60*'Среден курс'!$D$16</f>
        <v>0</v>
      </c>
      <c r="G60" s="23">
        <f>'Цена на порамнување во ЕУР'!F60*'Среден курс'!$D$16</f>
        <v>0</v>
      </c>
      <c r="H60" s="23">
        <f>'Цена на порамнување во ЕУР'!G60*'Среден курс'!$D$16</f>
        <v>0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3995.3941040000004</v>
      </c>
      <c r="Q60" s="23">
        <f>'Цена на порамнување во ЕУР'!P60*'Среден курс'!$D$16</f>
        <v>4120.0188120000003</v>
      </c>
      <c r="R60" s="23">
        <f>'Цена на порамнување во ЕУР'!Q60*'Среден курс'!$D$16</f>
        <v>3925.0613480000002</v>
      </c>
      <c r="S60" s="23">
        <f>'Цена на порамнување во ЕУР'!R60*'Среден курс'!$D$16</f>
        <v>3909.020544</v>
      </c>
      <c r="T60" s="23">
        <f>'Цена на порамнување во ЕУР'!S60*'Среден курс'!$D$16</f>
        <v>3867.6846259999998</v>
      </c>
      <c r="U60" s="23">
        <f>'Цена на порамнување во ЕУР'!T60*'Среден курс'!$D$16</f>
        <v>3873.237212</v>
      </c>
      <c r="V60" s="23">
        <f>'Цена на порамнување во ЕУР'!U60*'Среден курс'!$D$16</f>
        <v>3614.116532</v>
      </c>
      <c r="W60" s="23">
        <f>'Цена на порамнување во ЕУР'!V60*'Среден курс'!$D$16</f>
        <v>3609.1809000000003</v>
      </c>
      <c r="X60" s="23">
        <f>'Цена на порамнување во ЕУР'!W60*'Среден курс'!$D$16</f>
        <v>3794.2671</v>
      </c>
      <c r="Y60" s="23">
        <f>'Цена на порамнување во ЕУР'!X60*'Среден курс'!$D$16</f>
        <v>3788.7156021022925</v>
      </c>
      <c r="Z60" s="23">
        <f>'Цена на порамнување во ЕУР'!Y60*'Среден курс'!$D$16</f>
        <v>3329.0837839999995</v>
      </c>
      <c r="AA60" s="23">
        <f>'Цена на порамнување во ЕУР'!Z60*'Среден курс'!$D$16</f>
        <v>3077.8480770731708</v>
      </c>
      <c r="AB60" s="22">
        <f>'Цена на порамнување во ЕУР'!AA60*'Среден курс'!$D$16</f>
        <v>3031.9468575229762</v>
      </c>
    </row>
    <row r="61" spans="2:28" ht="27" thickBot="1" x14ac:dyDescent="0.3">
      <c r="B61" s="89"/>
      <c r="C61" s="101" t="s">
        <v>26</v>
      </c>
      <c r="D61" s="100"/>
      <c r="E61" s="20">
        <f>'Цена на порамнување во ЕУР'!D61*'Среден курс'!$D$16</f>
        <v>0</v>
      </c>
      <c r="F61" s="19">
        <f>'Цена на порамнување во ЕУР'!E61*'Среден курс'!$D$16</f>
        <v>747.7482480000001</v>
      </c>
      <c r="G61" s="19">
        <f>'Цена на порамнување во ЕУР'!F61*'Среден курс'!$D$16</f>
        <v>747.74824799999988</v>
      </c>
      <c r="H61" s="19">
        <f>'Цена на порамнување во ЕУР'!G61*'Среден курс'!$D$16</f>
        <v>747.74824799999999</v>
      </c>
      <c r="I61" s="19">
        <f>'Цена на порамнување во ЕУР'!H61*'Среден курс'!$D$16</f>
        <v>747.7482480000001</v>
      </c>
      <c r="J61" s="19">
        <f>'Цена на порамнување во ЕУР'!I61*'Среден курс'!$D$16</f>
        <v>747.7482480000001</v>
      </c>
      <c r="K61" s="19">
        <f>'Цена на порамнување во ЕУР'!J61*'Среден курс'!$D$16</f>
        <v>1080.286454</v>
      </c>
      <c r="L61" s="19">
        <f>'Цена на порамнување во ЕУР'!K61*'Среден курс'!$D$16</f>
        <v>1392.4651780000002</v>
      </c>
      <c r="M61" s="19">
        <f>'Цена на порамнување во ЕУР'!L61*'Среден курс'!$D$16</f>
        <v>1425.16374</v>
      </c>
      <c r="N61" s="19">
        <f>'Цена на порамнување во ЕУР'!M61*'Среден курс'!$D$16</f>
        <v>1353.597076</v>
      </c>
      <c r="O61" s="19">
        <f>'Цена на порамнување во ЕУР'!N61*'Среден курс'!$D$16</f>
        <v>1293.1355840000001</v>
      </c>
      <c r="P61" s="19">
        <f>'Цена на порамнување во ЕУР'!O61*'Среден курс'!$D$16</f>
        <v>0</v>
      </c>
      <c r="Q61" s="19">
        <f>'Цена на порамнување во ЕУР'!P61*'Среден курс'!$D$16</f>
        <v>0</v>
      </c>
      <c r="R61" s="19">
        <f>'Цена на порамнување во ЕУР'!Q61*'Среден курс'!$D$16</f>
        <v>0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0</v>
      </c>
      <c r="V61" s="19">
        <f>'Цена на порамнување во ЕУР'!U61*'Среден курс'!$D$16</f>
        <v>0</v>
      </c>
      <c r="W61" s="19">
        <f>'Цена на порамнување во ЕУР'!V61*'Среден курс'!$D$16</f>
        <v>0</v>
      </c>
      <c r="X61" s="19">
        <f>'Цена на порамнување во ЕУР'!W61*'Среден курс'!$D$16</f>
        <v>0</v>
      </c>
      <c r="Y61" s="19">
        <f>'Цена на порамнување во ЕУР'!X61*'Среден курс'!$D$16</f>
        <v>0</v>
      </c>
      <c r="Z61" s="19">
        <f>'Цена на порамнување во ЕУР'!Y61*'Среден курс'!$D$16</f>
        <v>0</v>
      </c>
      <c r="AA61" s="19">
        <f>'Цена на порамнување во ЕУР'!Z61*'Среден курс'!$D$16</f>
        <v>0</v>
      </c>
      <c r="AB61" s="18">
        <f>'Цена на порамнување во ЕУР'!AA61*'Среден курс'!$D$16</f>
        <v>0</v>
      </c>
    </row>
    <row r="62" spans="2:28" ht="27" thickBot="1" x14ac:dyDescent="0.3">
      <c r="B62" s="89"/>
      <c r="C62" s="101" t="s">
        <v>27</v>
      </c>
      <c r="D62" s="100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0</v>
      </c>
      <c r="I62" s="19">
        <f>'Цена на порамнување во ЕУР'!H62*'Среден курс'!$D$16</f>
        <v>0</v>
      </c>
      <c r="J62" s="19">
        <f>'Цена на порамнување во ЕУР'!I62*'Среден курс'!$D$16</f>
        <v>0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 x14ac:dyDescent="0.3">
      <c r="B63" s="89"/>
      <c r="C63" s="104" t="s">
        <v>28</v>
      </c>
      <c r="D63" s="106"/>
      <c r="E63" s="20">
        <f>'Цена на порамнување во ЕУР'!D63*'Среден курс'!$D$16</f>
        <v>0</v>
      </c>
      <c r="F63" s="19">
        <f>'Цена на порамнување во ЕУР'!E63*'Среден курс'!$D$16</f>
        <v>0</v>
      </c>
      <c r="G63" s="19">
        <f>'Цена на порамнување во ЕУР'!F63*'Среден курс'!$D$16</f>
        <v>0</v>
      </c>
      <c r="H63" s="19">
        <f>'Цена на порамнување во ЕУР'!G63*'Среден курс'!$D$16</f>
        <v>0</v>
      </c>
      <c r="I63" s="19">
        <f>'Цена на порамнување во ЕУР'!H63*'Среден курс'!$D$16</f>
        <v>0</v>
      </c>
      <c r="J63" s="19">
        <f>'Цена на порамнување во ЕУР'!I63*'Среден курс'!$D$16</f>
        <v>0</v>
      </c>
      <c r="K63" s="19">
        <f>'Цена на порамнување во ЕУР'!J63*'Среден курс'!$D$16</f>
        <v>0</v>
      </c>
      <c r="L63" s="19">
        <f>'Цена на порамнување во ЕУР'!K63*'Среден курс'!$D$16</f>
        <v>0</v>
      </c>
      <c r="M63" s="19">
        <f>'Цена на порамнување во ЕУР'!L63*'Среден курс'!$D$16</f>
        <v>0</v>
      </c>
      <c r="N63" s="19">
        <f>'Цена на порамнување во ЕУР'!M63*'Среден курс'!$D$16</f>
        <v>0</v>
      </c>
      <c r="O63" s="19">
        <f>'Цена на порамнување во ЕУР'!N63*'Среден курс'!$D$16</f>
        <v>0</v>
      </c>
      <c r="P63" s="19">
        <f>'Цена на порамнување во ЕУР'!O63*'Среден курс'!$D$16</f>
        <v>0</v>
      </c>
      <c r="Q63" s="19">
        <f>'Цена на порамнување во ЕУР'!P63*'Среден курс'!$D$16</f>
        <v>0</v>
      </c>
      <c r="R63" s="19">
        <f>'Цена на порамнување во ЕУР'!Q63*'Среден курс'!$D$16</f>
        <v>0</v>
      </c>
      <c r="S63" s="19">
        <f>'Цена на порамнување во ЕУР'!R63*'Среден курс'!$D$16</f>
        <v>0</v>
      </c>
      <c r="T63" s="19">
        <f>'Цена на порамнување во ЕУР'!S63*'Среден курс'!$D$16</f>
        <v>0</v>
      </c>
      <c r="U63" s="19">
        <f>'Цена на порамнување во ЕУР'!T63*'Среден курс'!$D$16</f>
        <v>0</v>
      </c>
      <c r="V63" s="19">
        <f>'Цена на порамнување во ЕУР'!U63*'Среден курс'!$D$16</f>
        <v>0</v>
      </c>
      <c r="W63" s="19">
        <f>'Цена на порамнување во ЕУР'!V63*'Среден курс'!$D$16</f>
        <v>0</v>
      </c>
      <c r="X63" s="19">
        <f>'Цена на порамнување во ЕУР'!W63*'Среден курс'!$D$16</f>
        <v>0</v>
      </c>
      <c r="Y63" s="19">
        <f>'Цена на порамнување во ЕУР'!X63*'Среден курс'!$D$16</f>
        <v>0</v>
      </c>
      <c r="Z63" s="19">
        <f>'Цена на порамнување во ЕУР'!Y63*'Среден курс'!$D$16</f>
        <v>0</v>
      </c>
      <c r="AA63" s="19">
        <f>'Цена на порамнување во ЕУР'!Z63*'Среден курс'!$D$16</f>
        <v>0</v>
      </c>
      <c r="AB63" s="18">
        <f>'Цена на порамнување во ЕУР'!AA63*'Среден курс'!$D$16</f>
        <v>0</v>
      </c>
    </row>
    <row r="64" spans="2:28" ht="27" thickBot="1" x14ac:dyDescent="0.3">
      <c r="B64" s="88">
        <v>43998</v>
      </c>
      <c r="C64" s="101" t="s">
        <v>25</v>
      </c>
      <c r="D64" s="100"/>
      <c r="E64" s="21">
        <f>'Цена на порамнување во ЕУР'!D64*'Среден курс'!$D$17</f>
        <v>2857.0954500000003</v>
      </c>
      <c r="F64" s="23">
        <f>'Цена на порамнување во ЕУР'!E64*'Среден курс'!$D$17</f>
        <v>0</v>
      </c>
      <c r="G64" s="23">
        <f>'Цена на порамнување во ЕУР'!F64*'Среден курс'!$D$17</f>
        <v>0</v>
      </c>
      <c r="H64" s="23">
        <f>'Цена на порамнување во ЕУР'!G64*'Среден курс'!$D$17</f>
        <v>0</v>
      </c>
      <c r="I64" s="23">
        <f>'Цена на порамнување во ЕУР'!H64*'Среден курс'!$D$17</f>
        <v>0</v>
      </c>
      <c r="J64" s="23">
        <f>'Цена на порамнување во ЕУР'!I64*'Среден курс'!$D$17</f>
        <v>0</v>
      </c>
      <c r="K64" s="23">
        <f>'Цена на порамнување во ЕУР'!J64*'Среден курс'!$D$17</f>
        <v>0</v>
      </c>
      <c r="L64" s="23">
        <f>'Цена на порамнување во ЕУР'!K64*'Среден курс'!$D$17</f>
        <v>0</v>
      </c>
      <c r="M64" s="23">
        <f>'Цена на порамнување во ЕУР'!L64*'Среден курс'!$D$17</f>
        <v>0</v>
      </c>
      <c r="N64" s="23">
        <f>'Цена на порамнување во ЕУР'!M64*'Среден курс'!$D$17</f>
        <v>0</v>
      </c>
      <c r="O64" s="23">
        <f>'Цена на порамнување во ЕУР'!N64*'Среден курс'!$D$17</f>
        <v>3995.3682000000013</v>
      </c>
      <c r="P64" s="23">
        <f>'Цена на порамнување во ЕУР'!O64*'Среден курс'!$D$17</f>
        <v>3989.8156500000009</v>
      </c>
      <c r="Q64" s="23">
        <f>'Цена на порамнување во ЕУР'!P64*'Среден курс'!$D$17</f>
        <v>3860.2561500000006</v>
      </c>
      <c r="R64" s="23">
        <f>'Цена на порамнување во ЕУР'!Q64*'Среден курс'!$D$17</f>
        <v>3630.7507500000002</v>
      </c>
      <c r="S64" s="23">
        <f>'Цена на порамнување во ЕУР'!R64*'Среден курс'!$D$17</f>
        <v>3056.4673309541704</v>
      </c>
      <c r="T64" s="23">
        <f>'Цена на порамнување во ЕУР'!S64*'Среден курс'!$D$17</f>
        <v>2899.3051124999997</v>
      </c>
      <c r="U64" s="23">
        <f>'Цена на порамнување во ЕУР'!T64*'Среден курс'!$D$17</f>
        <v>3282.7909499999996</v>
      </c>
      <c r="V64" s="23">
        <f>'Цена на порамнување во ЕУР'!U64*'Среден курс'!$D$17</f>
        <v>3225.6775111592638</v>
      </c>
      <c r="W64" s="23">
        <f>'Цена на порамнување во ЕУР'!V64*'Среден курс'!$D$17</f>
        <v>3563.1287921343146</v>
      </c>
      <c r="X64" s="23">
        <f>'Цена на порамнување во ЕУР'!W64*'Среден курс'!$D$17</f>
        <v>3795.3118150749801</v>
      </c>
      <c r="Y64" s="23">
        <f>'Цена на порамнување во ЕУР'!X64*'Среден курс'!$D$17</f>
        <v>0</v>
      </c>
      <c r="Z64" s="23">
        <f>'Цена на порамнување во ЕУР'!Y64*'Среден курс'!$D$17</f>
        <v>3667.7677500000004</v>
      </c>
      <c r="AA64" s="23">
        <f>'Цена на порамнување во ЕУР'!Z64*'Среден курс'!$D$17</f>
        <v>0</v>
      </c>
      <c r="AB64" s="22">
        <f>'Цена на порамнување во ЕУР'!AA64*'Среден курс'!$D$17</f>
        <v>0</v>
      </c>
    </row>
    <row r="65" spans="2:28" ht="27" thickBot="1" x14ac:dyDescent="0.3">
      <c r="B65" s="89"/>
      <c r="C65" s="101" t="s">
        <v>26</v>
      </c>
      <c r="D65" s="100"/>
      <c r="E65" s="20">
        <f>'Цена на порамнување во ЕУР'!D65*'Среден курс'!$D$17</f>
        <v>0</v>
      </c>
      <c r="F65" s="19">
        <f>'Цена на порамнување во ЕУР'!E65*'Среден курс'!$D$17</f>
        <v>501.58035000000007</v>
      </c>
      <c r="G65" s="19">
        <f>'Цена на порамнување во ЕУР'!F65*'Среден курс'!$D$17</f>
        <v>776.74005</v>
      </c>
      <c r="H65" s="19">
        <f>'Цена на порамнување во ЕУР'!G65*'Среден курс'!$D$17</f>
        <v>749.59424999999999</v>
      </c>
      <c r="I65" s="19">
        <f>'Цена на порамнување во ЕУР'!H65*'Среден курс'!$D$17</f>
        <v>747.74339999999995</v>
      </c>
      <c r="J65" s="19">
        <f>'Цена на порамнување во ЕУР'!I65*'Среден курс'!$D$17</f>
        <v>801.41804999999999</v>
      </c>
      <c r="K65" s="19">
        <f>'Цена на порамнување во ЕУР'!J65*'Среден курс'!$D$17</f>
        <v>1116.6795000000002</v>
      </c>
      <c r="L65" s="19">
        <f>'Цена на порамнување во ЕУР'!K65*'Среден курс'!$D$17</f>
        <v>1430.7070500000002</v>
      </c>
      <c r="M65" s="19">
        <f>'Цена на порамнување во ЕУР'!L65*'Среден курс'!$D$17</f>
        <v>1539.9071999999999</v>
      </c>
      <c r="N65" s="19">
        <f>'Цена на порамнување во ЕУР'!M65*'Среден курс'!$D$17</f>
        <v>1402.9442999999999</v>
      </c>
      <c r="O65" s="19">
        <f>'Цена на порамнување во ЕУР'!N65*'Среден курс'!$D$17</f>
        <v>0</v>
      </c>
      <c r="P65" s="19">
        <f>'Цена на порамнување во ЕУР'!O65*'Среден курс'!$D$17</f>
        <v>0</v>
      </c>
      <c r="Q65" s="19">
        <f>'Цена на порамнување во ЕУР'!P65*'Среден курс'!$D$17</f>
        <v>0</v>
      </c>
      <c r="R65" s="19">
        <f>'Цена на порамнување во ЕУР'!Q65*'Среден курс'!$D$17</f>
        <v>0</v>
      </c>
      <c r="S65" s="19">
        <f>'Цена на порамнување во ЕУР'!R65*'Среден курс'!$D$17</f>
        <v>0</v>
      </c>
      <c r="T65" s="19">
        <f>'Цена на порамнување во ЕУР'!S65*'Среден курс'!$D$17</f>
        <v>0</v>
      </c>
      <c r="U65" s="19">
        <f>'Цена на порамнување во ЕУР'!T65*'Среден курс'!$D$17</f>
        <v>0</v>
      </c>
      <c r="V65" s="19">
        <f>'Цена на порамнување во ЕУР'!U65*'Среден курс'!$D$17</f>
        <v>0</v>
      </c>
      <c r="W65" s="19">
        <f>'Цена на порамнување во ЕУР'!V65*'Среден курс'!$D$17</f>
        <v>0</v>
      </c>
      <c r="X65" s="19">
        <f>'Цена на порамнување во ЕУР'!W65*'Среден курс'!$D$17</f>
        <v>0</v>
      </c>
      <c r="Y65" s="19">
        <f>'Цена на порамнување во ЕУР'!X65*'Среден курс'!$D$17</f>
        <v>1385.6697000000001</v>
      </c>
      <c r="Z65" s="19">
        <f>'Цена на порамнување во ЕУР'!Y65*'Среден курс'!$D$17</f>
        <v>0</v>
      </c>
      <c r="AA65" s="19">
        <f>'Цена на порамнување во ЕУР'!Z65*'Среден курс'!$D$17</f>
        <v>1202.4355499999997</v>
      </c>
      <c r="AB65" s="18">
        <f>'Цена на порамнување во ЕУР'!AA65*'Среден курс'!$D$17</f>
        <v>673.52672023439368</v>
      </c>
    </row>
    <row r="66" spans="2:28" ht="27" thickBot="1" x14ac:dyDescent="0.3">
      <c r="B66" s="89"/>
      <c r="C66" s="101" t="s">
        <v>27</v>
      </c>
      <c r="D66" s="100"/>
      <c r="E66" s="20">
        <f>'Цена на порамнување во ЕУР'!D66*'Среден курс'!$D$17</f>
        <v>0</v>
      </c>
      <c r="F66" s="19">
        <f>'Цена на порамнување во ЕУР'!E66*'Среден курс'!$D$17</f>
        <v>0</v>
      </c>
      <c r="G66" s="19">
        <f>'Цена на порамнување во ЕУР'!F66*'Среден курс'!$D$17</f>
        <v>0</v>
      </c>
      <c r="H66" s="19">
        <f>'Цена на порамнување во ЕУР'!G66*'Среден курс'!$D$17</f>
        <v>0</v>
      </c>
      <c r="I66" s="19">
        <f>'Цена на порамнување во ЕУР'!H66*'Среден курс'!$D$17</f>
        <v>0</v>
      </c>
      <c r="J66" s="19">
        <f>'Цена на порамнување во ЕУР'!I66*'Среден курс'!$D$17</f>
        <v>0</v>
      </c>
      <c r="K66" s="19">
        <f>'Цена на порамнување во ЕУР'!J66*'Среден курс'!$D$17</f>
        <v>0</v>
      </c>
      <c r="L66" s="19">
        <f>'Цена на порамнување во ЕУР'!K66*'Среден курс'!$D$17</f>
        <v>0</v>
      </c>
      <c r="M66" s="19">
        <f>'Цена на порамнување во ЕУР'!L66*'Среден курс'!$D$17</f>
        <v>0</v>
      </c>
      <c r="N66" s="19">
        <f>'Цена на порамнување во ЕУР'!M66*'Среден курс'!$D$17</f>
        <v>0</v>
      </c>
      <c r="O66" s="19">
        <f>'Цена на порамнување во ЕУР'!N66*'Среден курс'!$D$17</f>
        <v>0</v>
      </c>
      <c r="P66" s="19">
        <f>'Цена на порамнување во ЕУР'!O66*'Среден курс'!$D$17</f>
        <v>0</v>
      </c>
      <c r="Q66" s="19">
        <f>'Цена на порамнување во ЕУР'!P66*'Среден курс'!$D$17</f>
        <v>0</v>
      </c>
      <c r="R66" s="19">
        <f>'Цена на порамнување во ЕУР'!Q66*'Среден курс'!$D$17</f>
        <v>0</v>
      </c>
      <c r="S66" s="19">
        <f>'Цена на порамнување во ЕУР'!R66*'Среден курс'!$D$17</f>
        <v>0</v>
      </c>
      <c r="T66" s="19">
        <f>'Цена на порамнување во ЕУР'!S66*'Среден курс'!$D$17</f>
        <v>0</v>
      </c>
      <c r="U66" s="19">
        <f>'Цена на порамнување во ЕУР'!T66*'Среден курс'!$D$17</f>
        <v>0</v>
      </c>
      <c r="V66" s="19">
        <f>'Цена на порамнување во ЕУР'!U66*'Среден курс'!$D$17</f>
        <v>0</v>
      </c>
      <c r="W66" s="19">
        <f>'Цена на порамнување во ЕУР'!V66*'Среден курс'!$D$17</f>
        <v>0</v>
      </c>
      <c r="X66" s="19">
        <f>'Цена на порамнување во ЕУР'!W66*'Среден курс'!$D$17</f>
        <v>0</v>
      </c>
      <c r="Y66" s="19">
        <f>'Цена на порамнување во ЕУР'!X66*'Среден курс'!$D$17</f>
        <v>0</v>
      </c>
      <c r="Z66" s="19">
        <f>'Цена на порамнување во ЕУР'!Y66*'Среден курс'!$D$17</f>
        <v>0</v>
      </c>
      <c r="AA66" s="19">
        <f>'Цена на порамнување во ЕУР'!Z66*'Среден курс'!$D$17</f>
        <v>0</v>
      </c>
      <c r="AB66" s="18">
        <f>'Цена на порамнување во ЕУР'!AA66*'Среден курс'!$D$17</f>
        <v>0</v>
      </c>
    </row>
    <row r="67" spans="2:28" ht="27" thickBot="1" x14ac:dyDescent="0.3">
      <c r="B67" s="90"/>
      <c r="C67" s="101" t="s">
        <v>28</v>
      </c>
      <c r="D67" s="100"/>
      <c r="E67" s="17">
        <f>'Цена на порамнување во ЕУР'!D67*'Среден курс'!$D$17</f>
        <v>0</v>
      </c>
      <c r="F67" s="16">
        <f>'Цена на порамнување во ЕУР'!E67*'Среден курс'!$D$17</f>
        <v>0</v>
      </c>
      <c r="G67" s="16">
        <f>'Цена на порамнување во ЕУР'!F67*'Среден курс'!$D$17</f>
        <v>0</v>
      </c>
      <c r="H67" s="16">
        <f>'Цена на порамнување во ЕУР'!G67*'Среден курс'!$D$17</f>
        <v>0</v>
      </c>
      <c r="I67" s="16">
        <f>'Цена на порамнување во ЕУР'!H67*'Среден курс'!$D$17</f>
        <v>0</v>
      </c>
      <c r="J67" s="16">
        <f>'Цена на порамнување во ЕУР'!I67*'Среден курс'!$D$17</f>
        <v>0</v>
      </c>
      <c r="K67" s="16">
        <f>'Цена на порамнување во ЕУР'!J67*'Среден курс'!$D$17</f>
        <v>0</v>
      </c>
      <c r="L67" s="16">
        <f>'Цена на порамнување во ЕУР'!K67*'Среден курс'!$D$17</f>
        <v>0</v>
      </c>
      <c r="M67" s="16">
        <f>'Цена на порамнување во ЕУР'!L67*'Среден курс'!$D$17</f>
        <v>0</v>
      </c>
      <c r="N67" s="16">
        <f>'Цена на порамнување во ЕУР'!M67*'Среден курс'!$D$17</f>
        <v>0</v>
      </c>
      <c r="O67" s="16">
        <f>'Цена на порамнување во ЕУР'!N67*'Среден курс'!$D$17</f>
        <v>0</v>
      </c>
      <c r="P67" s="16">
        <f>'Цена на порамнување во ЕУР'!O67*'Среден курс'!$D$17</f>
        <v>0</v>
      </c>
      <c r="Q67" s="16">
        <f>'Цена на порамнување во ЕУР'!P67*'Среден курс'!$D$17</f>
        <v>0</v>
      </c>
      <c r="R67" s="16">
        <f>'Цена на порамнување во ЕУР'!Q67*'Среден курс'!$D$17</f>
        <v>0</v>
      </c>
      <c r="S67" s="16">
        <f>'Цена на порамнување во ЕУР'!R67*'Среден курс'!$D$17</f>
        <v>0</v>
      </c>
      <c r="T67" s="16">
        <f>'Цена на порамнување во ЕУР'!S67*'Среден курс'!$D$17</f>
        <v>0</v>
      </c>
      <c r="U67" s="16">
        <f>'Цена на порамнување во ЕУР'!T67*'Среден курс'!$D$17</f>
        <v>0</v>
      </c>
      <c r="V67" s="16">
        <f>'Цена на порамнување во ЕУР'!U67*'Среден курс'!$D$17</f>
        <v>0</v>
      </c>
      <c r="W67" s="16">
        <f>'Цена на порамнување во ЕУР'!V67*'Среден курс'!$D$17</f>
        <v>0</v>
      </c>
      <c r="X67" s="16">
        <f>'Цена на порамнување во ЕУР'!W67*'Среден курс'!$D$17</f>
        <v>0</v>
      </c>
      <c r="Y67" s="16">
        <f>'Цена на порамнување во ЕУР'!X67*'Среден курс'!$D$17</f>
        <v>0</v>
      </c>
      <c r="Z67" s="16">
        <f>'Цена на порамнување во ЕУР'!Y67*'Среден курс'!$D$17</f>
        <v>0</v>
      </c>
      <c r="AA67" s="16">
        <f>'Цена на порамнување во ЕУР'!Z67*'Среден курс'!$D$17</f>
        <v>0</v>
      </c>
      <c r="AB67" s="15">
        <f>'Цена на порамнување во ЕУР'!AA67*'Среден курс'!$D$17</f>
        <v>0</v>
      </c>
    </row>
    <row r="68" spans="2:28" ht="27" thickBot="1" x14ac:dyDescent="0.3">
      <c r="B68" s="98">
        <v>43999</v>
      </c>
      <c r="C68" s="103" t="s">
        <v>25</v>
      </c>
      <c r="D68" s="105"/>
      <c r="E68" s="20">
        <f>'Цена на порамнување во ЕУР'!D68*'Среден курс'!$D$18</f>
        <v>0</v>
      </c>
      <c r="F68" s="19">
        <f>'Цена на порамнување во ЕУР'!E68*'Среден курс'!$D$18</f>
        <v>2196.9589500000002</v>
      </c>
      <c r="G68" s="19">
        <f>'Цена на порамнување во ЕУР'!F68*'Среден курс'!$D$18</f>
        <v>0</v>
      </c>
      <c r="H68" s="19">
        <f>'Цена на порамнување во ЕУР'!G68*'Среден курс'!$D$18</f>
        <v>0</v>
      </c>
      <c r="I68" s="19">
        <f>'Цена на порамнување во ЕУР'!H68*'Среден курс'!$D$18</f>
        <v>0</v>
      </c>
      <c r="J68" s="19">
        <f>'Цена на порамнување во ЕУР'!I68*'Среден курс'!$D$18</f>
        <v>0</v>
      </c>
      <c r="K68" s="19">
        <f>'Цена на порамнување во ЕУР'!J68*'Среден курс'!$D$18</f>
        <v>0</v>
      </c>
      <c r="L68" s="19">
        <f>'Цена на порамнување во ЕУР'!K68*'Среден курс'!$D$18</f>
        <v>0</v>
      </c>
      <c r="M68" s="19">
        <f>'Цена на порамнување во ЕУР'!L68*'Среден курс'!$D$18</f>
        <v>4304.4601499999999</v>
      </c>
      <c r="N68" s="19">
        <f>'Цена на порамнување во ЕУР'!M68*'Среден курс'!$D$18</f>
        <v>4102.7174999999997</v>
      </c>
      <c r="O68" s="19">
        <f>'Цена на порамнување во ЕУР'!N68*'Среден курс'!$D$18</f>
        <v>3925.6528500000004</v>
      </c>
      <c r="P68" s="19">
        <f>'Цена на порамнување во ЕУР'!O68*'Среден курс'!$D$18</f>
        <v>3725.4400422157728</v>
      </c>
      <c r="Q68" s="19">
        <f>'Цена на порамнување во ЕУР'!P68*'Среден курс'!$D$18</f>
        <v>3370.6352012570296</v>
      </c>
      <c r="R68" s="19">
        <f>'Цена на порамнување во ЕУР'!Q68*'Среден курс'!$D$18</f>
        <v>3371.1527544772325</v>
      </c>
      <c r="S68" s="19">
        <f>'Цена на порамнување во ЕУР'!R68*'Среден курс'!$D$18</f>
        <v>3002.8717432457274</v>
      </c>
      <c r="T68" s="19">
        <f>'Цена на порамнување во ЕУР'!S68*'Среден курс'!$D$18</f>
        <v>2924.1876541534925</v>
      </c>
      <c r="U68" s="19">
        <f>'Цена на порамнување во ЕУР'!T68*'Среден курс'!$D$18</f>
        <v>3099.8596474740389</v>
      </c>
      <c r="V68" s="19">
        <f>'Цена на порамнување во ЕУР'!U68*'Среден курс'!$D$18</f>
        <v>2930.828914775977</v>
      </c>
      <c r="W68" s="19">
        <f>'Цена на порамнување во ЕУР'!V68*'Среден курс'!$D$18</f>
        <v>3091.2935736015083</v>
      </c>
      <c r="X68" s="19">
        <f>'Цена на порамнување во ЕУР'!W68*'Среден курс'!$D$18</f>
        <v>3307.7218994999998</v>
      </c>
      <c r="Y68" s="19">
        <f>'Цена на порамнување во ЕУР'!X68*'Среден курс'!$D$18</f>
        <v>3172.1056256622514</v>
      </c>
      <c r="Z68" s="19">
        <f>'Цена на порамнување во ЕУР'!Y68*'Среден курс'!$D$18</f>
        <v>2985.962741074391</v>
      </c>
      <c r="AA68" s="19">
        <f>'Цена на порамнување во ЕУР'!Z68*'Среден курс'!$D$18</f>
        <v>2766.2440371033781</v>
      </c>
      <c r="AB68" s="18">
        <f>'Цена на порамнување во ЕУР'!AA68*'Среден курс'!$D$18</f>
        <v>2471.8853307272725</v>
      </c>
    </row>
    <row r="69" spans="2:28" ht="27" thickBot="1" x14ac:dyDescent="0.3">
      <c r="B69" s="89"/>
      <c r="C69" s="101" t="s">
        <v>26</v>
      </c>
      <c r="D69" s="100"/>
      <c r="E69" s="4">
        <f>'Цена на порамнување во ЕУР'!D69*'Среден курс'!$D$18</f>
        <v>594.73980000000006</v>
      </c>
      <c r="F69" s="3">
        <f>'Цена на порамнување во ЕУР'!E69*'Среден курс'!$D$18</f>
        <v>0</v>
      </c>
      <c r="G69" s="3">
        <f>'Цена на порамнување во ЕУР'!F69*'Среден курс'!$D$18</f>
        <v>802.65194999999994</v>
      </c>
      <c r="H69" s="3">
        <f>'Цена на порамнување во ЕУР'!G69*'Среден курс'!$D$18</f>
        <v>771.80444999999997</v>
      </c>
      <c r="I69" s="3">
        <f>'Цена на порамнување во ЕУР'!H69*'Среден курс'!$D$18</f>
        <v>753.91290000000004</v>
      </c>
      <c r="J69" s="3">
        <f>'Цена на порамнување во ЕУР'!I69*'Среден курс'!$D$18</f>
        <v>795.24855000000002</v>
      </c>
      <c r="K69" s="3">
        <f>'Цена на порамнување во ЕУР'!J69*'Среден курс'!$D$18</f>
        <v>1005.6284999999998</v>
      </c>
      <c r="L69" s="3">
        <f>'Цена на порамнување во ЕУР'!K69*'Среден курс'!$D$18</f>
        <v>1358.5238999999999</v>
      </c>
      <c r="M69" s="3">
        <f>'Цена на порамнување во ЕУР'!L69*'Среден курс'!$D$18</f>
        <v>0</v>
      </c>
      <c r="N69" s="3">
        <f>'Цена на порамнување во ЕУР'!M69*'Среден курс'!$D$18</f>
        <v>0</v>
      </c>
      <c r="O69" s="3">
        <f>'Цена на порамнување во ЕУР'!N69*'Среден курс'!$D$18</f>
        <v>0</v>
      </c>
      <c r="P69" s="3">
        <f>'Цена на порамнување во ЕУР'!O69*'Среден курс'!$D$18</f>
        <v>0</v>
      </c>
      <c r="Q69" s="3">
        <f>'Цена на порамнување во ЕУР'!P69*'Среден курс'!$D$18</f>
        <v>0</v>
      </c>
      <c r="R69" s="3">
        <f>'Цена на порамнување во ЕУР'!Q69*'Среден курс'!$D$18</f>
        <v>0</v>
      </c>
      <c r="S69" s="3">
        <f>'Цена на порамнување во ЕУР'!R69*'Среден курс'!$D$18</f>
        <v>0</v>
      </c>
      <c r="T69" s="3">
        <f>'Цена на порамнување во ЕУР'!S69*'Среден курс'!$D$18</f>
        <v>0</v>
      </c>
      <c r="U69" s="3">
        <f>'Цена на порамнување во ЕУР'!T69*'Среден курс'!$D$18</f>
        <v>0</v>
      </c>
      <c r="V69" s="3">
        <f>'Цена на порамнување во ЕУР'!U69*'Среден курс'!$D$18</f>
        <v>0</v>
      </c>
      <c r="W69" s="3">
        <f>'Цена на порамнување во ЕУР'!V69*'Среден курс'!$D$18</f>
        <v>0</v>
      </c>
      <c r="X69" s="3">
        <f>'Цена на порамнување во ЕУР'!W69*'Среден курс'!$D$18</f>
        <v>0</v>
      </c>
      <c r="Y69" s="3">
        <f>'Цена на порамнување во ЕУР'!X69*'Среден курс'!$D$18</f>
        <v>0</v>
      </c>
      <c r="Z69" s="3">
        <f>'Цена на порамнување во ЕУР'!Y69*'Среден курс'!$D$18</f>
        <v>0</v>
      </c>
      <c r="AA69" s="3">
        <f>'Цена на порамнување во ЕУР'!Z69*'Среден курс'!$D$18</f>
        <v>0</v>
      </c>
      <c r="AB69" s="2">
        <f>'Цена на порамнување во ЕУР'!AA69*'Среден курс'!$D$18</f>
        <v>0</v>
      </c>
    </row>
    <row r="70" spans="2:28" ht="27" thickBot="1" x14ac:dyDescent="0.3">
      <c r="B70" s="89"/>
      <c r="C70" s="101" t="s">
        <v>27</v>
      </c>
      <c r="D70" s="100"/>
      <c r="E70" s="4">
        <f>'Цена на порамнување во ЕУР'!D70*'Среден курс'!$D$18</f>
        <v>0</v>
      </c>
      <c r="F70" s="3">
        <f>'Цена на порамнување во ЕУР'!E70*'Среден курс'!$D$18</f>
        <v>0</v>
      </c>
      <c r="G70" s="3">
        <f>'Цена на порамнување во ЕУР'!F70*'Среден курс'!$D$18</f>
        <v>0</v>
      </c>
      <c r="H70" s="3">
        <f>'Цена на порамнување во ЕУР'!G70*'Среден курс'!$D$18</f>
        <v>0</v>
      </c>
      <c r="I70" s="3">
        <f>'Цена на порамнување во ЕУР'!H70*'Среден курс'!$D$18</f>
        <v>0</v>
      </c>
      <c r="J70" s="3">
        <f>'Цена на порамнување во ЕУР'!I70*'Среден курс'!$D$18</f>
        <v>0</v>
      </c>
      <c r="K70" s="3">
        <f>'Цена на порамнување во ЕУР'!J70*'Среден курс'!$D$18</f>
        <v>0</v>
      </c>
      <c r="L70" s="3">
        <f>'Цена на порамнување во ЕУР'!K70*'Среден курс'!$D$18</f>
        <v>0</v>
      </c>
      <c r="M70" s="3">
        <f>'Цена на порамнување во ЕУР'!L70*'Среден курс'!$D$18</f>
        <v>0</v>
      </c>
      <c r="N70" s="3">
        <f>'Цена на порамнување во ЕУР'!M70*'Среден курс'!$D$18</f>
        <v>0</v>
      </c>
      <c r="O70" s="3">
        <f>'Цена на порамнување во ЕУР'!N70*'Среден курс'!$D$18</f>
        <v>0</v>
      </c>
      <c r="P70" s="3">
        <f>'Цена на порамнување во ЕУР'!O70*'Среден курс'!$D$18</f>
        <v>0</v>
      </c>
      <c r="Q70" s="3">
        <f>'Цена на порамнување во ЕУР'!P70*'Среден курс'!$D$18</f>
        <v>0</v>
      </c>
      <c r="R70" s="3">
        <f>'Цена на порамнување во ЕУР'!Q70*'Среден курс'!$D$18</f>
        <v>0</v>
      </c>
      <c r="S70" s="3">
        <f>'Цена на порамнување во ЕУР'!R70*'Среден курс'!$D$18</f>
        <v>0</v>
      </c>
      <c r="T70" s="3">
        <f>'Цена на порамнување во ЕУР'!S70*'Среден курс'!$D$18</f>
        <v>0</v>
      </c>
      <c r="U70" s="3">
        <f>'Цена на порамнување во ЕУР'!T70*'Среден курс'!$D$18</f>
        <v>0</v>
      </c>
      <c r="V70" s="3">
        <f>'Цена на порамнување во ЕУР'!U70*'Среден курс'!$D$18</f>
        <v>0</v>
      </c>
      <c r="W70" s="3">
        <f>'Цена на порамнување во ЕУР'!V70*'Среден курс'!$D$18</f>
        <v>0</v>
      </c>
      <c r="X70" s="3">
        <f>'Цена на порамнување во ЕУР'!W70*'Среден курс'!$D$18</f>
        <v>0</v>
      </c>
      <c r="Y70" s="3">
        <f>'Цена на порамнување во ЕУР'!X70*'Среден курс'!$D$18</f>
        <v>0</v>
      </c>
      <c r="Z70" s="3">
        <f>'Цена на порамнување во ЕУР'!Y70*'Среден курс'!$D$18</f>
        <v>0</v>
      </c>
      <c r="AA70" s="3">
        <f>'Цена на порамнување во ЕУР'!Z70*'Среден курс'!$D$18</f>
        <v>0</v>
      </c>
      <c r="AB70" s="2">
        <f>'Цена на порамнување во ЕУР'!AA70*'Среден курс'!$D$18</f>
        <v>0</v>
      </c>
    </row>
    <row r="71" spans="2:28" ht="27" thickBot="1" x14ac:dyDescent="0.3">
      <c r="B71" s="90"/>
      <c r="C71" s="101" t="s">
        <v>28</v>
      </c>
      <c r="D71" s="100"/>
      <c r="E71" s="4">
        <f>'Цена на порамнување во ЕУР'!D71*'Среден курс'!$D$18</f>
        <v>0</v>
      </c>
      <c r="F71" s="3">
        <f>'Цена на порамнување во ЕУР'!E71*'Среден курс'!$D$18</f>
        <v>0</v>
      </c>
      <c r="G71" s="3">
        <f>'Цена на порамнување во ЕУР'!F71*'Среден курс'!$D$18</f>
        <v>0</v>
      </c>
      <c r="H71" s="3">
        <f>'Цена на порамнување во ЕУР'!G71*'Среден курс'!$D$18</f>
        <v>0</v>
      </c>
      <c r="I71" s="3">
        <f>'Цена на порамнување во ЕУР'!H71*'Среден курс'!$D$18</f>
        <v>0</v>
      </c>
      <c r="J71" s="3">
        <f>'Цена на порамнување во ЕУР'!I71*'Среден курс'!$D$18</f>
        <v>0</v>
      </c>
      <c r="K71" s="3">
        <f>'Цена на порамнување во ЕУР'!J71*'Среден курс'!$D$18</f>
        <v>0</v>
      </c>
      <c r="L71" s="3">
        <f>'Цена на порамнување во ЕУР'!K71*'Среден курс'!$D$18</f>
        <v>0</v>
      </c>
      <c r="M71" s="3">
        <f>'Цена на порамнување во ЕУР'!L71*'Среден курс'!$D$18</f>
        <v>0</v>
      </c>
      <c r="N71" s="3">
        <f>'Цена на порамнување во ЕУР'!M71*'Среден курс'!$D$18</f>
        <v>0</v>
      </c>
      <c r="O71" s="3">
        <f>'Цена на порамнување во ЕУР'!N71*'Среден курс'!$D$18</f>
        <v>0</v>
      </c>
      <c r="P71" s="3">
        <f>'Цена на порамнување во ЕУР'!O71*'Среден курс'!$D$18</f>
        <v>0</v>
      </c>
      <c r="Q71" s="3">
        <f>'Цена на порамнување во ЕУР'!P71*'Среден курс'!$D$18</f>
        <v>0</v>
      </c>
      <c r="R71" s="3">
        <f>'Цена на порамнување во ЕУР'!Q71*'Среден курс'!$D$18</f>
        <v>0</v>
      </c>
      <c r="S71" s="3">
        <f>'Цена на порамнување во ЕУР'!R71*'Среден курс'!$D$18</f>
        <v>0</v>
      </c>
      <c r="T71" s="3">
        <f>'Цена на порамнување во ЕУР'!S71*'Среден курс'!$D$18</f>
        <v>0</v>
      </c>
      <c r="U71" s="3">
        <f>'Цена на порамнување во ЕУР'!T71*'Среден курс'!$D$18</f>
        <v>0</v>
      </c>
      <c r="V71" s="3">
        <f>'Цена на порамнување во ЕУР'!U71*'Среден курс'!$D$18</f>
        <v>0</v>
      </c>
      <c r="W71" s="3">
        <f>'Цена на порамнување во ЕУР'!V71*'Среден курс'!$D$18</f>
        <v>0</v>
      </c>
      <c r="X71" s="3">
        <f>'Цена на порамнување во ЕУР'!W71*'Среден курс'!$D$18</f>
        <v>0</v>
      </c>
      <c r="Y71" s="3">
        <f>'Цена на порамнување во ЕУР'!X71*'Среден курс'!$D$18</f>
        <v>0</v>
      </c>
      <c r="Z71" s="3">
        <f>'Цена на порамнување во ЕУР'!Y71*'Среден курс'!$D$18</f>
        <v>0</v>
      </c>
      <c r="AA71" s="3">
        <f>'Цена на порамнување во ЕУР'!Z71*'Среден курс'!$D$18</f>
        <v>0</v>
      </c>
      <c r="AB71" s="2">
        <f>'Цена на порамнување во ЕУР'!AA71*'Среден курс'!$D$18</f>
        <v>0</v>
      </c>
    </row>
    <row r="72" spans="2:28" ht="27" thickBot="1" x14ac:dyDescent="0.3">
      <c r="B72" s="88">
        <v>44000</v>
      </c>
      <c r="C72" s="101" t="s">
        <v>25</v>
      </c>
      <c r="D72" s="100"/>
      <c r="E72" s="21">
        <f>'Цена на порамнување во ЕУР'!D72*'Среден курс'!$D$19</f>
        <v>2352.3503147979341</v>
      </c>
      <c r="F72" s="23">
        <f>'Цена на порамнување во ЕУР'!E72*'Среден курс'!$D$19</f>
        <v>1963.761399</v>
      </c>
      <c r="G72" s="23">
        <f>'Цена на порамнување во ЕУР'!F72*'Среден курс'!$D$19</f>
        <v>0</v>
      </c>
      <c r="H72" s="23">
        <f>'Цена на порамнување во ЕУР'!G72*'Среден курс'!$D$19</f>
        <v>0</v>
      </c>
      <c r="I72" s="23">
        <f>'Цена на порамнување во ЕУР'!H72*'Среден курс'!$D$19</f>
        <v>0</v>
      </c>
      <c r="J72" s="23">
        <f>'Цена на порамнување во ЕУР'!I72*'Среден курс'!$D$19</f>
        <v>0</v>
      </c>
      <c r="K72" s="23">
        <f>'Цена на порамнување во ЕУР'!J72*'Среден курс'!$D$19</f>
        <v>0</v>
      </c>
      <c r="L72" s="23">
        <f>'Цена на порамнување во ЕУР'!K72*'Среден курс'!$D$19</f>
        <v>0</v>
      </c>
      <c r="M72" s="23">
        <f>'Цена на порамнување во ЕУР'!L72*'Среден курс'!$D$19</f>
        <v>0</v>
      </c>
      <c r="N72" s="23">
        <f>'Цена на порамнување во ЕУР'!M72*'Среден курс'!$D$19</f>
        <v>0</v>
      </c>
      <c r="O72" s="23">
        <f>'Цена на порамнување во ЕУР'!N72*'Среден курс'!$D$19</f>
        <v>3569.6900579999997</v>
      </c>
      <c r="P72" s="23">
        <f>'Цена на порамнување во ЕУР'!O72*'Среден курс'!$D$19</f>
        <v>3438.3568361848743</v>
      </c>
      <c r="Q72" s="23">
        <f>'Цена на порамнување во ЕУР'!P72*'Среден курс'!$D$19</f>
        <v>3261.9511936001904</v>
      </c>
      <c r="R72" s="23">
        <f>'Цена на порамнување во ЕУР'!Q72*'Среден курс'!$D$19</f>
        <v>2982.3228044959155</v>
      </c>
      <c r="S72" s="23">
        <f>'Цена на порамнување во ЕУР'!R72*'Среден курс'!$D$19</f>
        <v>2741.5339808808944</v>
      </c>
      <c r="T72" s="23">
        <f>'Цена на порамнување во ЕУР'!S72*'Среден курс'!$D$19</f>
        <v>2634.9675598669755</v>
      </c>
      <c r="U72" s="23">
        <f>'Цена на порамнување во ЕУР'!T72*'Среден курс'!$D$19</f>
        <v>2547.3542241762502</v>
      </c>
      <c r="V72" s="23">
        <f>'Цена на порамнување во ЕУР'!U72*'Среден курс'!$D$19</f>
        <v>2915.9327448245613</v>
      </c>
      <c r="W72" s="23">
        <f>'Цена на порамнување во ЕУР'!V72*'Среден курс'!$D$19</f>
        <v>2816.7064453170733</v>
      </c>
      <c r="X72" s="23">
        <f>'Цена на порамнување во ЕУР'!W72*'Среден курс'!$D$19</f>
        <v>3115.6377804684321</v>
      </c>
      <c r="Y72" s="23">
        <f>'Цена на порамнување во ЕУР'!X72*'Среден курс'!$D$19</f>
        <v>3164.8148795760708</v>
      </c>
      <c r="Z72" s="23">
        <f>'Цена на порамнување во ЕУР'!Y72*'Среден курс'!$D$19</f>
        <v>2905.8688579672134</v>
      </c>
      <c r="AA72" s="23">
        <f>'Цена на порамнување во ЕУР'!Z72*'Среден курс'!$D$19</f>
        <v>2851.486317556481</v>
      </c>
      <c r="AB72" s="22">
        <f>'Цена на порамнување во ЕУР'!AA72*'Среден курс'!$D$19</f>
        <v>2315.6356718684215</v>
      </c>
    </row>
    <row r="73" spans="2:28" ht="27" thickBot="1" x14ac:dyDescent="0.3">
      <c r="B73" s="89"/>
      <c r="C73" s="101" t="s">
        <v>26</v>
      </c>
      <c r="D73" s="100"/>
      <c r="E73" s="20">
        <f>'Цена на порамнување во ЕУР'!D73*'Среден курс'!$D$19</f>
        <v>0</v>
      </c>
      <c r="F73" s="19">
        <f>'Цена на порамнување во ЕУР'!E73*'Среден курс'!$D$19</f>
        <v>0</v>
      </c>
      <c r="G73" s="19">
        <f>'Цена на порамнување во ЕУР'!F73*'Среден курс'!$D$19</f>
        <v>0</v>
      </c>
      <c r="H73" s="19">
        <f>'Цена на порамнување во ЕУР'!G73*'Среден курс'!$D$19</f>
        <v>0</v>
      </c>
      <c r="I73" s="19">
        <f>'Цена на порамнување во ЕУР'!H73*'Среден курс'!$D$19</f>
        <v>0</v>
      </c>
      <c r="J73" s="19">
        <f>'Цена на порамнување во ЕУР'!I73*'Среден курс'!$D$19</f>
        <v>0</v>
      </c>
      <c r="K73" s="19">
        <f>'Цена на порамнување во ЕУР'!J73*'Среден курс'!$D$19</f>
        <v>0</v>
      </c>
      <c r="L73" s="19">
        <f>'Цена на порамнување во ЕУР'!K73*'Среден курс'!$D$19</f>
        <v>1166.6581230000002</v>
      </c>
      <c r="M73" s="19">
        <f>'Цена на порамнување во ЕУР'!L73*'Среден курс'!$D$19</f>
        <v>1293.1334879999999</v>
      </c>
      <c r="N73" s="19">
        <f>'Цена на порамнување во ЕУР'!M73*'Среден курс'!$D$19</f>
        <v>1201.8244440000001</v>
      </c>
      <c r="O73" s="19">
        <f>'Цена на порамнување во ЕУР'!N73*'Среден курс'!$D$19</f>
        <v>0</v>
      </c>
      <c r="P73" s="19">
        <f>'Цена на порамнување во ЕУР'!O73*'Среден курс'!$D$19</f>
        <v>0</v>
      </c>
      <c r="Q73" s="19">
        <f>'Цена на порамнување во ЕУР'!P73*'Среден курс'!$D$19</f>
        <v>0</v>
      </c>
      <c r="R73" s="19">
        <f>'Цена на порамнување во ЕУР'!Q73*'Среден курс'!$D$19</f>
        <v>0</v>
      </c>
      <c r="S73" s="19">
        <f>'Цена на порамнување во ЕУР'!R73*'Среден курс'!$D$19</f>
        <v>0</v>
      </c>
      <c r="T73" s="19">
        <f>'Цена на порамнување во ЕУР'!S73*'Среден курс'!$D$19</f>
        <v>0</v>
      </c>
      <c r="U73" s="19">
        <f>'Цена на порамнување во ЕУР'!T73*'Среден курс'!$D$19</f>
        <v>0</v>
      </c>
      <c r="V73" s="19">
        <f>'Цена на порамнување во ЕУР'!U73*'Среден курс'!$D$19</f>
        <v>0</v>
      </c>
      <c r="W73" s="19">
        <f>'Цена на порамнување во ЕУР'!V73*'Среден курс'!$D$19</f>
        <v>0</v>
      </c>
      <c r="X73" s="19">
        <f>'Цена на порамнување во ЕУР'!W73*'Среден курс'!$D$19</f>
        <v>0</v>
      </c>
      <c r="Y73" s="19">
        <f>'Цена на порамнување во ЕУР'!X73*'Среден курс'!$D$19</f>
        <v>0</v>
      </c>
      <c r="Z73" s="19">
        <f>'Цена на порамнување во ЕУР'!Y73*'Среден курс'!$D$19</f>
        <v>0</v>
      </c>
      <c r="AA73" s="19">
        <f>'Цена на порамнување во ЕУР'!Z73*'Среден курс'!$D$19</f>
        <v>0</v>
      </c>
      <c r="AB73" s="18">
        <f>'Цена на порамнување во ЕУР'!AA73*'Среден курс'!$D$19</f>
        <v>0</v>
      </c>
    </row>
    <row r="74" spans="2:28" ht="27" thickBot="1" x14ac:dyDescent="0.3">
      <c r="B74" s="89"/>
      <c r="C74" s="101" t="s">
        <v>27</v>
      </c>
      <c r="D74" s="100"/>
      <c r="E74" s="20">
        <f>'Цена на порамнување во ЕУР'!D74*'Среден курс'!$D$19</f>
        <v>0</v>
      </c>
      <c r="F74" s="19">
        <f>'Цена на порамнување во ЕУР'!E74*'Среден курс'!$D$19</f>
        <v>0</v>
      </c>
      <c r="G74" s="19">
        <f>'Цена на порамнување во ЕУР'!F74*'Среден курс'!$D$19</f>
        <v>688.5195480000001</v>
      </c>
      <c r="H74" s="19">
        <f>'Цена на порамнување во ЕУР'!G74*'Среден курс'!$D$19</f>
        <v>678.64830000000006</v>
      </c>
      <c r="I74" s="19">
        <f>'Цена на порамнување во ЕУР'!H74*'Среден курс'!$D$19</f>
        <v>676.79744100000005</v>
      </c>
      <c r="J74" s="19">
        <f>'Цена на порамнување во ЕУР'!I74*'Среден курс'!$D$19</f>
        <v>740.960553</v>
      </c>
      <c r="K74" s="19">
        <f>'Цена на порамнување во ЕУР'!J74*'Среден курс'!$D$19</f>
        <v>890.880132</v>
      </c>
      <c r="L74" s="19">
        <f>'Цена на порамнување во ЕУР'!K74*'Среден курс'!$D$19</f>
        <v>0</v>
      </c>
      <c r="M74" s="19">
        <f>'Цена на порамнување во ЕУР'!L74*'Среден курс'!$D$19</f>
        <v>0</v>
      </c>
      <c r="N74" s="19">
        <f>'Цена на порамнување во ЕУР'!M74*'Среден курс'!$D$19</f>
        <v>0</v>
      </c>
      <c r="O74" s="19">
        <f>'Цена на порамнување во ЕУР'!N74*'Среден курс'!$D$19</f>
        <v>0</v>
      </c>
      <c r="P74" s="19">
        <f>'Цена на порамнување во ЕУР'!O74*'Среден курс'!$D$19</f>
        <v>0</v>
      </c>
      <c r="Q74" s="19">
        <f>'Цена на порамнување во ЕУР'!P74*'Среден курс'!$D$19</f>
        <v>0</v>
      </c>
      <c r="R74" s="19">
        <f>'Цена на порамнување во ЕУР'!Q74*'Среден курс'!$D$19</f>
        <v>0</v>
      </c>
      <c r="S74" s="19">
        <f>'Цена на порамнување во ЕУР'!R74*'Среден курс'!$D$19</f>
        <v>0</v>
      </c>
      <c r="T74" s="19">
        <f>'Цена на порамнување во ЕУР'!S74*'Среден курс'!$D$19</f>
        <v>0</v>
      </c>
      <c r="U74" s="19">
        <f>'Цена на порамнување во ЕУР'!T74*'Среден курс'!$D$19</f>
        <v>0</v>
      </c>
      <c r="V74" s="19">
        <f>'Цена на порамнување во ЕУР'!U74*'Среден курс'!$D$19</f>
        <v>0</v>
      </c>
      <c r="W74" s="19">
        <f>'Цена на порамнување во ЕУР'!V74*'Среден курс'!$D$19</f>
        <v>0</v>
      </c>
      <c r="X74" s="19">
        <f>'Цена на порамнување во ЕУР'!W74*'Среден курс'!$D$19</f>
        <v>0</v>
      </c>
      <c r="Y74" s="19">
        <f>'Цена на порамнување во ЕУР'!X74*'Среден курс'!$D$19</f>
        <v>0</v>
      </c>
      <c r="Z74" s="19">
        <f>'Цена на порамнување во ЕУР'!Y74*'Среден курс'!$D$19</f>
        <v>0</v>
      </c>
      <c r="AA74" s="19">
        <f>'Цена на порамнување во ЕУР'!Z74*'Среден курс'!$D$19</f>
        <v>0</v>
      </c>
      <c r="AB74" s="18">
        <f>'Цена на порамнување во ЕУР'!AA74*'Среден курс'!$D$19</f>
        <v>0</v>
      </c>
    </row>
    <row r="75" spans="2:28" ht="27" thickBot="1" x14ac:dyDescent="0.3">
      <c r="B75" s="90"/>
      <c r="C75" s="101" t="s">
        <v>28</v>
      </c>
      <c r="D75" s="100"/>
      <c r="E75" s="17">
        <f>'Цена на порамнување во ЕУР'!D75*'Среден курс'!$D$19</f>
        <v>0</v>
      </c>
      <c r="F75" s="16">
        <f>'Цена на порамнување во ЕУР'!E75*'Среден курс'!$D$19</f>
        <v>0</v>
      </c>
      <c r="G75" s="16">
        <f>'Цена на порамнување во ЕУР'!F75*'Среден курс'!$D$19</f>
        <v>2065.5586439999997</v>
      </c>
      <c r="H75" s="16">
        <f>'Цена на порамнување во ЕУР'!G75*'Среден курс'!$D$19</f>
        <v>2035.9449000000002</v>
      </c>
      <c r="I75" s="16">
        <f>'Цена на порамнување во ЕУР'!H75*'Среден курс'!$D$19</f>
        <v>2030.3923229999998</v>
      </c>
      <c r="J75" s="16">
        <f>'Цена на порамнување во ЕУР'!I75*'Среден курс'!$D$19</f>
        <v>2222.2647060000004</v>
      </c>
      <c r="K75" s="16">
        <f>'Цена на порамнување во ЕУР'!J75*'Среден курс'!$D$19</f>
        <v>2672.6403960000002</v>
      </c>
      <c r="L75" s="16">
        <f>'Цена на порамнување во ЕУР'!K75*'Среден курс'!$D$19</f>
        <v>0</v>
      </c>
      <c r="M75" s="16">
        <f>'Цена на порамнување во ЕУР'!L75*'Среден курс'!$D$19</f>
        <v>0</v>
      </c>
      <c r="N75" s="16">
        <f>'Цена на порамнување во ЕУР'!M75*'Среден курс'!$D$19</f>
        <v>0</v>
      </c>
      <c r="O75" s="16">
        <f>'Цена на порамнување во ЕУР'!N75*'Среден курс'!$D$19</f>
        <v>0</v>
      </c>
      <c r="P75" s="16">
        <f>'Цена на порамнување во ЕУР'!O75*'Среден курс'!$D$19</f>
        <v>0</v>
      </c>
      <c r="Q75" s="16">
        <f>'Цена на порамнување во ЕУР'!P75*'Среден курс'!$D$19</f>
        <v>0</v>
      </c>
      <c r="R75" s="16">
        <f>'Цена на порамнување во ЕУР'!Q75*'Среден курс'!$D$19</f>
        <v>0</v>
      </c>
      <c r="S75" s="16">
        <f>'Цена на порамнување во ЕУР'!R75*'Среден курс'!$D$19</f>
        <v>0</v>
      </c>
      <c r="T75" s="16">
        <f>'Цена на порамнување во ЕУР'!S75*'Среден курс'!$D$19</f>
        <v>0</v>
      </c>
      <c r="U75" s="16">
        <f>'Цена на порамнување во ЕУР'!T75*'Среден курс'!$D$19</f>
        <v>0</v>
      </c>
      <c r="V75" s="16">
        <f>'Цена на порамнување во ЕУР'!U75*'Среден курс'!$D$19</f>
        <v>0</v>
      </c>
      <c r="W75" s="16">
        <f>'Цена на порамнување во ЕУР'!V75*'Среден курс'!$D$19</f>
        <v>0</v>
      </c>
      <c r="X75" s="16">
        <f>'Цена на порамнување во ЕУР'!W75*'Среден курс'!$D$19</f>
        <v>0</v>
      </c>
      <c r="Y75" s="16">
        <f>'Цена на порамнување во ЕУР'!X75*'Среден курс'!$D$19</f>
        <v>0</v>
      </c>
      <c r="Z75" s="16">
        <f>'Цена на порамнување во ЕУР'!Y75*'Среден курс'!$D$19</f>
        <v>0</v>
      </c>
      <c r="AA75" s="16">
        <f>'Цена на порамнување во ЕУР'!Z75*'Среден курс'!$D$19</f>
        <v>0</v>
      </c>
      <c r="AB75" s="15">
        <f>'Цена на порамнување во ЕУР'!AA75*'Среден курс'!$D$19</f>
        <v>0</v>
      </c>
    </row>
    <row r="76" spans="2:28" ht="27" thickBot="1" x14ac:dyDescent="0.3">
      <c r="B76" s="88">
        <v>44001</v>
      </c>
      <c r="C76" s="101" t="s">
        <v>25</v>
      </c>
      <c r="D76" s="100"/>
      <c r="E76" s="21">
        <f>'Цена на порамнување во ЕУР'!D76*'Среден курс'!$D$20</f>
        <v>2255.8215886363637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3396.3097499999994</v>
      </c>
      <c r="O76" s="23">
        <f>'Цена на порамнување во ЕУР'!N76*'Среден курс'!$D$20</f>
        <v>3146.4450000000006</v>
      </c>
      <c r="P76" s="23">
        <f>'Цена на порамнување во ЕУР'!O76*'Среден курс'!$D$20</f>
        <v>3116.8314</v>
      </c>
      <c r="Q76" s="23">
        <f>'Цена на порамнување во ЕУР'!P76*'Среден курс'!$D$20</f>
        <v>2998.377</v>
      </c>
      <c r="R76" s="23">
        <f>'Цена на порамнување во ЕУР'!Q76*'Среден курс'!$D$20</f>
        <v>2838.5869499999999</v>
      </c>
      <c r="S76" s="23">
        <f>'Цена на порамнување во ЕУР'!R76*'Среден курс'!$D$20</f>
        <v>2368.0062699731907</v>
      </c>
      <c r="T76" s="23">
        <f>'Цена на порамнување во ЕУР'!S76*'Среден курс'!$D$20</f>
        <v>2249.3750220000002</v>
      </c>
      <c r="U76" s="23">
        <f>'Цена на порамнување во ЕУР'!T76*'Среден курс'!$D$20</f>
        <v>2592.4239000000002</v>
      </c>
      <c r="V76" s="23">
        <f>'Цена на порамнување во ЕУР'!U76*'Среден курс'!$D$20</f>
        <v>2595.5642916749252</v>
      </c>
      <c r="W76" s="23">
        <f>'Цена на порамнување во ЕУР'!V76*'Среден курс'!$D$20</f>
        <v>2617.1031923125261</v>
      </c>
      <c r="X76" s="23">
        <f>'Цена на порамнување во ЕУР'!W76*'Среден курс'!$D$20</f>
        <v>2843.8652999999999</v>
      </c>
      <c r="Y76" s="23">
        <f>'Цена на порамнување во ЕУР'!X76*'Среден курс'!$D$20</f>
        <v>3337.1380784225489</v>
      </c>
      <c r="Z76" s="23">
        <f>'Цена на порамнување во ЕУР'!Y76*'Среден курс'!$D$20</f>
        <v>3401.8622999999998</v>
      </c>
      <c r="AA76" s="23">
        <f>'Цена на порамнување во ЕУР'!Z76*'Среден курс'!$D$20</f>
        <v>3151.3806000000004</v>
      </c>
      <c r="AB76" s="22">
        <f>'Цена на порамнување во ЕУР'!AA76*'Среден курс'!$D$20</f>
        <v>0</v>
      </c>
    </row>
    <row r="77" spans="2:28" ht="27" thickBot="1" x14ac:dyDescent="0.3">
      <c r="B77" s="89"/>
      <c r="C77" s="101" t="s">
        <v>26</v>
      </c>
      <c r="D77" s="100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449.75655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1103.7235499999999</v>
      </c>
      <c r="M77" s="19">
        <f>'Цена на порамнување во ЕУР'!L77*'Среден курс'!$D$20</f>
        <v>1180.8422999999998</v>
      </c>
      <c r="N77" s="19">
        <f>'Цена на порамнување во ЕУР'!M77*'Среден курс'!$D$20</f>
        <v>0</v>
      </c>
      <c r="O77" s="19">
        <f>'Цена на порамнување во ЕУР'!N77*'Среден курс'!$D$20</f>
        <v>0</v>
      </c>
      <c r="P77" s="19">
        <f>'Цена на порамнување во ЕУР'!O77*'Среден курс'!$D$20</f>
        <v>0</v>
      </c>
      <c r="Q77" s="19">
        <f>'Цена на порамнување во ЕУР'!P77*'Среден курс'!$D$20</f>
        <v>0</v>
      </c>
      <c r="R77" s="19">
        <f>'Цена на порамнување во ЕУР'!Q77*'Среден курс'!$D$20</f>
        <v>0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0</v>
      </c>
      <c r="U77" s="19">
        <f>'Цена на порамнување во ЕУР'!T77*'Среден курс'!$D$20</f>
        <v>0</v>
      </c>
      <c r="V77" s="19">
        <f>'Цена на порамнување во ЕУР'!U77*'Среден курс'!$D$20</f>
        <v>0</v>
      </c>
      <c r="W77" s="19">
        <f>'Цена на порамнување во ЕУР'!V77*'Среден курс'!$D$20</f>
        <v>0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0</v>
      </c>
      <c r="Z77" s="19">
        <f>'Цена на порамнување во ЕУР'!Y77*'Среден курс'!$D$20</f>
        <v>0</v>
      </c>
      <c r="AA77" s="19">
        <f>'Цена на порамнување во ЕУР'!Z77*'Среден курс'!$D$20</f>
        <v>0</v>
      </c>
      <c r="AB77" s="18">
        <f>'Цена на порамнување во ЕУР'!AA77*'Среден курс'!$D$20</f>
        <v>934.06230000000005</v>
      </c>
    </row>
    <row r="78" spans="2:28" ht="27" thickBot="1" x14ac:dyDescent="0.3">
      <c r="B78" s="89"/>
      <c r="C78" s="101" t="s">
        <v>27</v>
      </c>
      <c r="D78" s="100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736.63829999999996</v>
      </c>
      <c r="G78" s="19">
        <f>'Цена на порамнување во ЕУР'!F78*'Среден курс'!$D$20</f>
        <v>0</v>
      </c>
      <c r="H78" s="19">
        <f>'Цена на порамнување во ЕУР'!G78*'Среден курс'!$D$20</f>
        <v>657.05174999999997</v>
      </c>
      <c r="I78" s="19">
        <f>'Цена на порамнување во ЕУР'!H78*'Среден курс'!$D$20</f>
        <v>651.49920000000009</v>
      </c>
      <c r="J78" s="19">
        <f>'Цена на порамнување во ЕУР'!I78*'Среден курс'!$D$20</f>
        <v>719.98064999999997</v>
      </c>
      <c r="K78" s="19">
        <f>'Цена на порамнување во ЕУР'!J78*'Среден курс'!$D$20</f>
        <v>942.69959999999992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 x14ac:dyDescent="0.3">
      <c r="B79" s="90"/>
      <c r="C79" s="101" t="s">
        <v>28</v>
      </c>
      <c r="D79" s="100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2209.2979500000001</v>
      </c>
      <c r="G79" s="16">
        <f>'Цена на порамнување во ЕУР'!F79*'Среден курс'!$D$20</f>
        <v>0</v>
      </c>
      <c r="H79" s="16">
        <f>'Цена на порамнување во ЕУР'!G79*'Среден курс'!$D$20</f>
        <v>1971.15525</v>
      </c>
      <c r="I79" s="16">
        <f>'Цена на порамнување во ЕУР'!H79*'Среден курс'!$D$20</f>
        <v>1954.4975999999999</v>
      </c>
      <c r="J79" s="16">
        <f>'Цена на порамнување во ЕУР'!I79*'Среден курс'!$D$20</f>
        <v>2159.9419499999999</v>
      </c>
      <c r="K79" s="16">
        <f>'Цена на порамнување во ЕУР'!J79*'Среден курс'!$D$20</f>
        <v>2828.0988000000002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 x14ac:dyDescent="0.3">
      <c r="B80" s="88">
        <v>44002</v>
      </c>
      <c r="C80" s="101" t="s">
        <v>25</v>
      </c>
      <c r="D80" s="100"/>
      <c r="E80" s="21">
        <f>'Цена на порамнување во ЕУР'!D80*'Среден курс'!$D$21</f>
        <v>2524.5675839999999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1911.9342479999998</v>
      </c>
      <c r="R80" s="23">
        <f>'Цена на порамнување во ЕУР'!Q80*'Среден курс'!$D$21</f>
        <v>2071.1103203450562</v>
      </c>
      <c r="S80" s="23">
        <f>'Цена на порамнување во ЕУР'!R80*'Среден курс'!$D$21</f>
        <v>1444.8487450649786</v>
      </c>
      <c r="T80" s="23">
        <f>'Цена на порамнување во ЕУР'!S80*'Среден курс'!$D$21</f>
        <v>1218.7986268387099</v>
      </c>
      <c r="U80" s="23">
        <f>'Цена на порамнување во ЕУР'!T80*'Среден курс'!$D$21</f>
        <v>1462.4994053333332</v>
      </c>
      <c r="V80" s="23">
        <f>'Цена на порамнување во ЕУР'!U80*'Среден курс'!$D$21</f>
        <v>1660.0148058632637</v>
      </c>
      <c r="W80" s="23">
        <f>'Цена на порамнување во ЕУР'!V80*'Среден курс'!$D$21</f>
        <v>2282.1054480000003</v>
      </c>
      <c r="X80" s="23">
        <f>'Цена на порамнување во ЕУР'!W80*'Среден курс'!$D$21</f>
        <v>2629.7431198516229</v>
      </c>
      <c r="Y80" s="23">
        <f>'Цена на порамнување во ЕУР'!X80*'Среден курс'!$D$21</f>
        <v>3285.2694000000001</v>
      </c>
      <c r="Z80" s="23">
        <f>'Цена на порамнување во ЕУР'!Y80*'Среден курс'!$D$21</f>
        <v>3459.2498639999994</v>
      </c>
      <c r="AA80" s="23">
        <f>'Цена на порамнување во ЕУР'!Z80*'Среден курс'!$D$21</f>
        <v>0</v>
      </c>
      <c r="AB80" s="22">
        <f>'Цена на порамнување во ЕУР'!AA80*'Среден курс'!$D$21</f>
        <v>0</v>
      </c>
    </row>
    <row r="81" spans="2:28" ht="27" thickBot="1" x14ac:dyDescent="0.3">
      <c r="B81" s="89"/>
      <c r="C81" s="101" t="s">
        <v>26</v>
      </c>
      <c r="D81" s="100"/>
      <c r="E81" s="20">
        <f>'Цена на порамнување во ЕУР'!D81*'Среден курс'!$D$21</f>
        <v>0</v>
      </c>
      <c r="F81" s="19">
        <f>'Цена на порамнување во ЕУР'!E81*'Среден курс'!$D$21</f>
        <v>450.18987440000001</v>
      </c>
      <c r="G81" s="19">
        <f>'Цена на порамнување во ЕУР'!F81*'Среден курс'!$D$21</f>
        <v>466.1810247763222</v>
      </c>
      <c r="H81" s="19">
        <f>'Цена на порамнување во ЕУР'!G81*'Среден курс'!$D$21</f>
        <v>496.95074377258368</v>
      </c>
      <c r="I81" s="19">
        <f>'Цена на порамнување во ЕУР'!H81*'Среден курс'!$D$21</f>
        <v>519.85670194432544</v>
      </c>
      <c r="J81" s="19">
        <f>'Цена на порамнување во ЕУР'!I81*'Среден курс'!$D$21</f>
        <v>529.36701147501662</v>
      </c>
      <c r="K81" s="19">
        <f>'Цена на порамнување во ЕУР'!J81*'Среден курс'!$D$21</f>
        <v>522.84935909433955</v>
      </c>
      <c r="L81" s="19">
        <f>'Цена на порамнување во ЕУР'!K81*'Среден курс'!$D$21</f>
        <v>616.781357548198</v>
      </c>
      <c r="M81" s="19">
        <f>'Цена на порамнување во ЕУР'!L81*'Среден курс'!$D$21</f>
        <v>589.92849246413095</v>
      </c>
      <c r="N81" s="19">
        <f>'Цена на порамнување во ЕУР'!M81*'Среден курс'!$D$21</f>
        <v>578.65540568181802</v>
      </c>
      <c r="O81" s="19">
        <f>'Цена на порамнување во ЕУР'!N81*'Среден курс'!$D$21</f>
        <v>450.18987440000001</v>
      </c>
      <c r="P81" s="19">
        <f>'Цена на порамнување во ЕУР'!O81*'Среден курс'!$D$21</f>
        <v>450.20221343999998</v>
      </c>
      <c r="Q81" s="19">
        <f>'Цена на порамнување во ЕУР'!P81*'Среден курс'!$D$21</f>
        <v>0</v>
      </c>
      <c r="R81" s="19">
        <f>'Цена на порамнување во ЕУР'!Q81*'Среден курс'!$D$21</f>
        <v>0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1011.1843280000001</v>
      </c>
      <c r="AB81" s="18">
        <f>'Цена на порамнување во ЕУР'!AA81*'Среден курс'!$D$21</f>
        <v>848.92595199999994</v>
      </c>
    </row>
    <row r="82" spans="2:28" ht="27" thickBot="1" x14ac:dyDescent="0.3">
      <c r="B82" s="89"/>
      <c r="C82" s="101" t="s">
        <v>27</v>
      </c>
      <c r="D82" s="100"/>
      <c r="E82" s="20">
        <f>'Цена на порамнување во ЕУР'!D82*'Среден курс'!$D$21</f>
        <v>0</v>
      </c>
      <c r="F82" s="19">
        <f>'Цена на порамнување во ЕУР'!E82*'Среден курс'!$D$21</f>
        <v>0</v>
      </c>
      <c r="G82" s="19">
        <f>'Цена на порамнување во ЕУР'!F82*'Среден курс'!$D$21</f>
        <v>0</v>
      </c>
      <c r="H82" s="19">
        <f>'Цена на порамнување во ЕУР'!G82*'Среден курс'!$D$21</f>
        <v>0</v>
      </c>
      <c r="I82" s="19">
        <f>'Цена на порамнување во ЕУР'!H82*'Среден курс'!$D$21</f>
        <v>0</v>
      </c>
      <c r="J82" s="19">
        <f>'Цена на порамнување во ЕУР'!I82*'Среден курс'!$D$21</f>
        <v>0</v>
      </c>
      <c r="K82" s="19">
        <f>'Цена на порамнување во ЕУР'!J82*'Среден курс'!$D$21</f>
        <v>0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 x14ac:dyDescent="0.3">
      <c r="B83" s="90"/>
      <c r="C83" s="101" t="s">
        <v>28</v>
      </c>
      <c r="D83" s="100"/>
      <c r="E83" s="17">
        <f>'Цена на порамнување во ЕУР'!D83*'Среден курс'!$D$21</f>
        <v>0</v>
      </c>
      <c r="F83" s="16">
        <f>'Цена на порамнување во ЕУР'!E83*'Среден курс'!$D$21</f>
        <v>0</v>
      </c>
      <c r="G83" s="16">
        <f>'Цена на порамнување во ЕУР'!F83*'Среден курс'!$D$21</f>
        <v>0</v>
      </c>
      <c r="H83" s="16">
        <f>'Цена на порамнување во ЕУР'!G83*'Среден курс'!$D$21</f>
        <v>0</v>
      </c>
      <c r="I83" s="16">
        <f>'Цена на порамнување во ЕУР'!H83*'Среден курс'!$D$21</f>
        <v>0</v>
      </c>
      <c r="J83" s="16">
        <f>'Цена на порамнување во ЕУР'!I83*'Среден курс'!$D$21</f>
        <v>0</v>
      </c>
      <c r="K83" s="16">
        <f>'Цена на порамнување во ЕУР'!J83*'Среден курс'!$D$21</f>
        <v>0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 x14ac:dyDescent="0.3">
      <c r="B84" s="88">
        <v>44003</v>
      </c>
      <c r="C84" s="101" t="s">
        <v>25</v>
      </c>
      <c r="D84" s="100"/>
      <c r="E84" s="21">
        <f>'Цена на порамнување во ЕУР'!D84*'Среден курс'!$D$22</f>
        <v>0</v>
      </c>
      <c r="F84" s="23">
        <f>'Цена на порамнување во ЕУР'!E84*'Среден курс'!$D$22</f>
        <v>0</v>
      </c>
      <c r="G84" s="23">
        <f>'Цена на порамнување во ЕУР'!F84*'Среден курс'!$D$22</f>
        <v>1813.83888</v>
      </c>
      <c r="H84" s="23">
        <f>'Цена на порамнување во ЕУР'!G84*'Среден курс'!$D$22</f>
        <v>1667.0043039999998</v>
      </c>
      <c r="I84" s="23">
        <f>'Цена на порамнување во ЕУР'!H84*'Среден курс'!$D$22</f>
        <v>1491.172984</v>
      </c>
      <c r="J84" s="23">
        <f>'Цена на порамнување во ЕУР'!I84*'Среден курс'!$D$22</f>
        <v>1307.93824</v>
      </c>
      <c r="K84" s="23">
        <f>'Цена на порамнување во ЕУР'!J84*'Среден курс'!$D$22</f>
        <v>1304.85348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0</v>
      </c>
      <c r="P84" s="23">
        <f>'Цена на порамнување во ЕУР'!O84*'Среден курс'!$D$22</f>
        <v>1809.5202160000001</v>
      </c>
      <c r="Q84" s="23">
        <f>'Цена на порамнување во ЕУР'!P84*'Среден курс'!$D$22</f>
        <v>1758.3132000000001</v>
      </c>
      <c r="R84" s="23">
        <f>'Цена на порамнување во ЕУР'!Q84*'Среден курс'!$D$22</f>
        <v>0</v>
      </c>
      <c r="S84" s="23">
        <f>'Цена на порамнување во ЕУР'!R84*'Среден курс'!$D$22</f>
        <v>0</v>
      </c>
      <c r="T84" s="23">
        <f>'Цена на порамнување во ЕУР'!S84*'Среден курс'!$D$22</f>
        <v>0</v>
      </c>
      <c r="U84" s="23">
        <f>'Цена на порамнување во ЕУР'!T84*'Среден курс'!$D$22</f>
        <v>0</v>
      </c>
      <c r="V84" s="23">
        <f>'Цена на порамнување во ЕУР'!U84*'Среден курс'!$D$22</f>
        <v>0</v>
      </c>
      <c r="W84" s="23">
        <f>'Цена на порамнување во ЕУР'!V84*'Среден курс'!$D$22</f>
        <v>0</v>
      </c>
      <c r="X84" s="23">
        <f>'Цена на порамнување во ЕУР'!W84*'Среден курс'!$D$22</f>
        <v>0</v>
      </c>
      <c r="Y84" s="23">
        <f>'Цена на порамнување во ЕУР'!X84*'Среден курс'!$D$22</f>
        <v>3356.8358319999998</v>
      </c>
      <c r="Z84" s="23">
        <f>'Цена на порамнување во ЕУР'!Y84*'Среден курс'!$D$22</f>
        <v>0</v>
      </c>
      <c r="AA84" s="23">
        <f>'Цена на порамнување во ЕУР'!Z84*'Среден курс'!$D$22</f>
        <v>3238.998</v>
      </c>
      <c r="AB84" s="22">
        <f>'Цена на порамнување во ЕУР'!AA84*'Среден курс'!$D$22</f>
        <v>0</v>
      </c>
    </row>
    <row r="85" spans="2:28" ht="27" thickBot="1" x14ac:dyDescent="0.3">
      <c r="B85" s="89"/>
      <c r="C85" s="101" t="s">
        <v>26</v>
      </c>
      <c r="D85" s="100"/>
      <c r="E85" s="20">
        <f>'Цена на порамнување во ЕУР'!D85*'Среден курс'!$D$22</f>
        <v>599.53242238926168</v>
      </c>
      <c r="F85" s="19">
        <f>'Цена на порамнување во ЕУР'!E85*'Среден курс'!$D$22</f>
        <v>450.31168287179491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747.74582399999997</v>
      </c>
      <c r="M85" s="19">
        <f>'Цена на порамнување во ЕУР'!L85*'Среден курс'!$D$22</f>
        <v>548.27742071746775</v>
      </c>
      <c r="N85" s="19">
        <f>'Цена на порамнување во ЕУР'!M85*'Среден курс'!$D$22</f>
        <v>450.18987440000001</v>
      </c>
      <c r="O85" s="19">
        <f>'Цена на порамнување во ЕУР'!N85*'Среден курс'!$D$22</f>
        <v>450.18843962790697</v>
      </c>
      <c r="P85" s="19">
        <f>'Цена на порамнување во ЕУР'!O85*'Среден курс'!$D$22</f>
        <v>0</v>
      </c>
      <c r="Q85" s="19">
        <f>'Цена на порамнување во ЕУР'!P85*'Среден курс'!$D$22</f>
        <v>0</v>
      </c>
      <c r="R85" s="19">
        <f>'Цена на порамнување во ЕУР'!Q85*'Среден курс'!$D$22</f>
        <v>747.74582399999986</v>
      </c>
      <c r="S85" s="19">
        <f>'Цена на порамнување во ЕУР'!R85*'Среден курс'!$D$22</f>
        <v>747.74582399999997</v>
      </c>
      <c r="T85" s="19">
        <f>'Цена на порамнување во ЕУР'!S85*'Среден курс'!$D$22</f>
        <v>747.74582399999997</v>
      </c>
      <c r="U85" s="19">
        <f>'Цена на порамнување во ЕУР'!T85*'Среден курс'!$D$22</f>
        <v>747.74582399999997</v>
      </c>
      <c r="V85" s="19">
        <f>'Цена на порамнување во ЕУР'!U85*'Среден курс'!$D$22</f>
        <v>747.74582399999997</v>
      </c>
      <c r="W85" s="19">
        <f>'Цена на порамнување во ЕУР'!V85*'Среден курс'!$D$22</f>
        <v>824.24787199999992</v>
      </c>
      <c r="X85" s="19">
        <f>'Цена на порамнување во ЕУР'!W85*'Среден курс'!$D$22</f>
        <v>1025.991176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1135.1916799999999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974.16720799999996</v>
      </c>
    </row>
    <row r="86" spans="2:28" ht="27" thickBot="1" x14ac:dyDescent="0.3">
      <c r="B86" s="89"/>
      <c r="C86" s="101" t="s">
        <v>27</v>
      </c>
      <c r="D86" s="100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0</v>
      </c>
      <c r="G86" s="19">
        <f>'Цена на порамнување во ЕУР'!F86*'Среден курс'!$D$22</f>
        <v>0</v>
      </c>
      <c r="H86" s="19">
        <f>'Цена на порамнување во ЕУР'!G86*'Среден курс'!$D$22</f>
        <v>0</v>
      </c>
      <c r="I86" s="19">
        <f>'Цена на порамнување во ЕУР'!H86*'Среден курс'!$D$22</f>
        <v>0</v>
      </c>
      <c r="J86" s="19">
        <f>'Цена на порамнување во ЕУР'!I86*'Среден курс'!$D$22</f>
        <v>0</v>
      </c>
      <c r="K86" s="19">
        <f>'Цена на порамнување во ЕУР'!J86*'Среден курс'!$D$22</f>
        <v>0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 x14ac:dyDescent="0.3">
      <c r="B87" s="90"/>
      <c r="C87" s="101" t="s">
        <v>28</v>
      </c>
      <c r="D87" s="100"/>
      <c r="E87" s="17">
        <f>'Цена на порамнување во ЕУР'!D87*'Среден курс'!$D$22</f>
        <v>0</v>
      </c>
      <c r="F87" s="16">
        <f>'Цена на порамнување во ЕУР'!E87*'Среден курс'!$D$22</f>
        <v>0</v>
      </c>
      <c r="G87" s="16">
        <f>'Цена на порамнување во ЕУР'!F87*'Среден курс'!$D$22</f>
        <v>0</v>
      </c>
      <c r="H87" s="16">
        <f>'Цена на порамнување во ЕУР'!G87*'Среден курс'!$D$22</f>
        <v>0</v>
      </c>
      <c r="I87" s="16">
        <f>'Цена на порамнување во ЕУР'!H87*'Среден курс'!$D$22</f>
        <v>0</v>
      </c>
      <c r="J87" s="16">
        <f>'Цена на порамнување во ЕУР'!I87*'Среден курс'!$D$22</f>
        <v>0</v>
      </c>
      <c r="K87" s="16">
        <f>'Цена на порамнување во ЕУР'!J87*'Среден курс'!$D$22</f>
        <v>0</v>
      </c>
      <c r="L87" s="16">
        <f>'Цена на порамнување во ЕУР'!K87*'Среден курс'!$D$22</f>
        <v>0</v>
      </c>
      <c r="M87" s="16">
        <f>'Цена на порамнување во ЕУР'!L87*'Среден курс'!$D$22</f>
        <v>0</v>
      </c>
      <c r="N87" s="16">
        <f>'Цена на порамнување во ЕУР'!M87*'Среден курс'!$D$22</f>
        <v>0</v>
      </c>
      <c r="O87" s="16">
        <f>'Цена на порамнување во ЕУР'!N87*'Среден курс'!$D$22</f>
        <v>0</v>
      </c>
      <c r="P87" s="16">
        <f>'Цена на порамнување во ЕУР'!O87*'Среден курс'!$D$22</f>
        <v>0</v>
      </c>
      <c r="Q87" s="16">
        <f>'Цена на порамнување во ЕУР'!P87*'Среден курс'!$D$22</f>
        <v>0</v>
      </c>
      <c r="R87" s="16">
        <f>'Цена на порамнување во ЕУР'!Q87*'Среден курс'!$D$22</f>
        <v>0</v>
      </c>
      <c r="S87" s="16">
        <f>'Цена на порамнување во ЕУР'!R87*'Среден курс'!$D$22</f>
        <v>0</v>
      </c>
      <c r="T87" s="16">
        <f>'Цена на порамнување во ЕУР'!S87*'Среден курс'!$D$22</f>
        <v>0</v>
      </c>
      <c r="U87" s="16">
        <f>'Цена на порамнување во ЕУР'!T87*'Среден курс'!$D$22</f>
        <v>0</v>
      </c>
      <c r="V87" s="16">
        <f>'Цена на порамнување во ЕУР'!U87*'Среден курс'!$D$22</f>
        <v>0</v>
      </c>
      <c r="W87" s="16">
        <f>'Цена на порамнување во ЕУР'!V87*'Среден курс'!$D$22</f>
        <v>0</v>
      </c>
      <c r="X87" s="16">
        <f>'Цена на порамнување во ЕУР'!W87*'Среден курс'!$D$22</f>
        <v>0</v>
      </c>
      <c r="Y87" s="16">
        <f>'Цена на порамнување во ЕУР'!X87*'Среден курс'!$D$22</f>
        <v>0</v>
      </c>
      <c r="Z87" s="16">
        <f>'Цена на порамнување во ЕУР'!Y87*'Среден курс'!$D$22</f>
        <v>0</v>
      </c>
      <c r="AA87" s="16">
        <f>'Цена на порамнување во ЕУР'!Z87*'Среден курс'!$D$22</f>
        <v>0</v>
      </c>
      <c r="AB87" s="15">
        <f>'Цена на порамнување во ЕУР'!AA87*'Среден курс'!$D$22</f>
        <v>0</v>
      </c>
    </row>
    <row r="88" spans="2:28" ht="27" thickBot="1" x14ac:dyDescent="0.3">
      <c r="B88" s="88">
        <v>44004</v>
      </c>
      <c r="C88" s="101" t="s">
        <v>25</v>
      </c>
      <c r="D88" s="100"/>
      <c r="E88" s="21">
        <f>'Цена на порамнување во ЕУР'!D88*'Среден курс'!$D$23</f>
        <v>2275.9359279999999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0</v>
      </c>
      <c r="N88" s="23">
        <f>'Цена на порамнување во ЕУР'!M88*'Среден курс'!$D$23</f>
        <v>3109.4380799999999</v>
      </c>
      <c r="O88" s="23">
        <f>'Цена на порамнување во ЕУР'!N88*'Среден курс'!$D$23</f>
        <v>2831.8096799999998</v>
      </c>
      <c r="P88" s="23">
        <f>'Цена на порамнување во ЕУР'!O88*'Среден курс'!$D$23</f>
        <v>2665.2326400000002</v>
      </c>
      <c r="Q88" s="23">
        <f>'Цена на порамнување во ЕУР'!P88*'Среден курс'!$D$23</f>
        <v>2546.7778560000002</v>
      </c>
      <c r="R88" s="23">
        <f>'Цена на порамнување во ЕУР'!Q88*'Среден курс'!$D$23</f>
        <v>2044.3519893872133</v>
      </c>
      <c r="S88" s="23">
        <f>'Цена на порамнување во ЕУР'!R88*'Среден курс'!$D$23</f>
        <v>1878.7901174585004</v>
      </c>
      <c r="T88" s="23">
        <f>'Цена на порамнување во ЕУР'!S88*'Среден курс'!$D$23</f>
        <v>1755.3254636638655</v>
      </c>
      <c r="U88" s="23">
        <f>'Цена на порамнување во ЕУР'!T88*'Среден курс'!$D$23</f>
        <v>0</v>
      </c>
      <c r="V88" s="23">
        <f>'Цена на порамнување во ЕУР'!U88*'Среден курс'!$D$23</f>
        <v>0</v>
      </c>
      <c r="W88" s="23">
        <f>'Цена на порамнување во ЕУР'!V88*'Среден курс'!$D$23</f>
        <v>0</v>
      </c>
      <c r="X88" s="23">
        <f>'Цена на порамнување во ЕУР'!W88*'Среден курс'!$D$23</f>
        <v>0</v>
      </c>
      <c r="Y88" s="23">
        <f>'Цена на порамнување во ЕУР'!X88*'Среден курс'!$D$23</f>
        <v>0</v>
      </c>
      <c r="Z88" s="23">
        <f>'Цена на порамнување во ЕУР'!Y88*'Среден курс'!$D$23</f>
        <v>0</v>
      </c>
      <c r="AA88" s="23">
        <f>'Цена на порамнување во ЕУР'!Z88*'Среден курс'!$D$23</f>
        <v>0</v>
      </c>
      <c r="AB88" s="22">
        <f>'Цена на порамнување во ЕУР'!AA88*'Среден курс'!$D$23</f>
        <v>0</v>
      </c>
    </row>
    <row r="89" spans="2:28" ht="27" thickBot="1" x14ac:dyDescent="0.3">
      <c r="B89" s="89"/>
      <c r="C89" s="101" t="s">
        <v>26</v>
      </c>
      <c r="D89" s="100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747.74582399999997</v>
      </c>
      <c r="G89" s="19">
        <f>'Цена на порамнување во ЕУР'!F89*'Среден курс'!$D$23</f>
        <v>747.74582400000008</v>
      </c>
      <c r="H89" s="19">
        <f>'Цена на порамнување во ЕУР'!G89*'Среден курс'!$D$23</f>
        <v>747.74582399999997</v>
      </c>
      <c r="I89" s="19">
        <f>'Цена на порамнување во ЕУР'!H89*'Среден курс'!$D$23</f>
        <v>747.74582400000008</v>
      </c>
      <c r="J89" s="19">
        <f>'Цена на порамнување во ЕУР'!I89*'Среден курс'!$D$23</f>
        <v>747.74582399999997</v>
      </c>
      <c r="K89" s="19">
        <f>'Цена на порамнување во ЕУР'!J89*'Среден курс'!$D$23</f>
        <v>860.03108800000007</v>
      </c>
      <c r="L89" s="19">
        <f>'Цена на порамнување во ЕУР'!K89*'Среден курс'!$D$23</f>
        <v>1067.3269600000001</v>
      </c>
      <c r="M89" s="19">
        <f>'Цена на порамнување во ЕУР'!L89*'Среден курс'!$D$23</f>
        <v>1085.8355200000003</v>
      </c>
      <c r="N89" s="19">
        <f>'Цена на порамнување во ЕУР'!M89*'Среден курс'!$D$23</f>
        <v>0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747.74582399999997</v>
      </c>
      <c r="V89" s="19">
        <f>'Цена на порамнување во ЕУР'!U89*'Среден курс'!$D$23</f>
        <v>605.84533877873912</v>
      </c>
      <c r="W89" s="19">
        <f>'Цена на порамнување во ЕУР'!V89*'Среден курс'!$D$23</f>
        <v>689.80882268727703</v>
      </c>
      <c r="X89" s="19">
        <f>'Цена на порамнување во ЕУР'!W89*'Среден курс'!$D$23</f>
        <v>648.41655200000002</v>
      </c>
      <c r="Y89" s="19">
        <f>'Цена на порамнување во ЕУР'!X89*'Среден курс'!$D$23</f>
        <v>670.62682399999994</v>
      </c>
      <c r="Z89" s="19">
        <f>'Цена на порамнување во ЕУР'!Y89*'Среден курс'!$D$23</f>
        <v>1110.5136</v>
      </c>
      <c r="AA89" s="19">
        <f>'Цена на порамнување во ЕУР'!Z89*'Среден курс'!$D$23</f>
        <v>639.71626971428577</v>
      </c>
      <c r="AB89" s="18">
        <f>'Цена на порамнување во ЕУР'!AA89*'Среден курс'!$D$23</f>
        <v>986.50624800000003</v>
      </c>
    </row>
    <row r="90" spans="2:28" ht="27" thickBot="1" x14ac:dyDescent="0.3">
      <c r="B90" s="89"/>
      <c r="C90" s="101" t="s">
        <v>27</v>
      </c>
      <c r="D90" s="100"/>
      <c r="E90" s="20">
        <f>'Цена на порамнување во ЕУР'!D90*'Среден курс'!$D$23</f>
        <v>0</v>
      </c>
      <c r="F90" s="19">
        <f>'Цена на порамнување во ЕУР'!E90*'Среден курс'!$D$23</f>
        <v>0</v>
      </c>
      <c r="G90" s="19">
        <f>'Цена на порамнување во ЕУР'!F90*'Среден курс'!$D$23</f>
        <v>0</v>
      </c>
      <c r="H90" s="19">
        <f>'Цена на порамнување во ЕУР'!G90*'Среден курс'!$D$23</f>
        <v>0</v>
      </c>
      <c r="I90" s="19">
        <f>'Цена на порамнување во ЕУР'!H90*'Среден курс'!$D$23</f>
        <v>0</v>
      </c>
      <c r="J90" s="19">
        <f>'Цена на порамнување во ЕУР'!I90*'Среден курс'!$D$23</f>
        <v>0</v>
      </c>
      <c r="K90" s="19">
        <f>'Цена на порамнување во ЕУР'!J90*'Среден курс'!$D$23</f>
        <v>0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 x14ac:dyDescent="0.3">
      <c r="B91" s="90"/>
      <c r="C91" s="101" t="s">
        <v>28</v>
      </c>
      <c r="D91" s="100"/>
      <c r="E91" s="17">
        <f>'Цена на порамнување во ЕУР'!D91*'Среден курс'!$D$23</f>
        <v>0</v>
      </c>
      <c r="F91" s="16">
        <f>'Цена на порамнување во ЕУР'!E91*'Среден курс'!$D$23</f>
        <v>0</v>
      </c>
      <c r="G91" s="16">
        <f>'Цена на порамнување во ЕУР'!F91*'Среден курс'!$D$23</f>
        <v>0</v>
      </c>
      <c r="H91" s="16">
        <f>'Цена на порамнување во ЕУР'!G91*'Среден курс'!$D$23</f>
        <v>0</v>
      </c>
      <c r="I91" s="16">
        <f>'Цена на порамнување во ЕУР'!H91*'Среден курс'!$D$23</f>
        <v>0</v>
      </c>
      <c r="J91" s="16">
        <f>'Цена на порамнување во ЕУР'!I91*'Среден курс'!$D$23</f>
        <v>0</v>
      </c>
      <c r="K91" s="16">
        <f>'Цена на порамнување во ЕУР'!J91*'Среден курс'!$D$23</f>
        <v>0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 x14ac:dyDescent="0.3">
      <c r="B92" s="88">
        <v>44005</v>
      </c>
      <c r="C92" s="101" t="s">
        <v>25</v>
      </c>
      <c r="D92" s="100"/>
      <c r="E92" s="21">
        <f>'Цена на порамнување во ЕУР'!D92*'Среден курс'!$D$24</f>
        <v>2572.0645500000001</v>
      </c>
      <c r="F92" s="23">
        <f>'Цена на порамнување во ЕУР'!E92*'Среден курс'!$D$24</f>
        <v>0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0</v>
      </c>
      <c r="N92" s="23">
        <f>'Цена на порамнување во ЕУР'!M92*'Среден курс'!$D$24</f>
        <v>3338.3164499999998</v>
      </c>
      <c r="O92" s="23">
        <f>'Цена на порамнување во ЕУР'!N92*'Среден курс'!$D$24</f>
        <v>2989.12275</v>
      </c>
      <c r="P92" s="23">
        <f>'Цена на порамнување во ЕУР'!O92*'Среден курс'!$D$24</f>
        <v>2870.0514000000003</v>
      </c>
      <c r="Q92" s="23">
        <f>'Цена на порамнување во ЕУР'!P92*'Среден курс'!$D$24</f>
        <v>2717.0477999999998</v>
      </c>
      <c r="R92" s="23">
        <f>'Цена на порамнување во ЕУР'!Q92*'Среден курс'!$D$24</f>
        <v>2592.4238999999998</v>
      </c>
      <c r="S92" s="23">
        <f>'Цена на порамнување во ЕУР'!R92*'Среден курс'!$D$24</f>
        <v>2499.8814000000002</v>
      </c>
      <c r="T92" s="23">
        <f>'Цена на порамнување во ЕУР'!S92*'Среден курс'!$D$24</f>
        <v>2358.4125511114639</v>
      </c>
      <c r="U92" s="23">
        <f>'Цена на порамнување во ЕУР'!T92*'Среден курс'!$D$24</f>
        <v>2276.7224737051793</v>
      </c>
      <c r="V92" s="23">
        <f>'Цена на порамнување во ЕУР'!U92*'Среден курс'!$D$24</f>
        <v>3123.6178500000005</v>
      </c>
      <c r="W92" s="23">
        <f>'Цена на порамнување во ЕУР'!V92*'Среден курс'!$D$24</f>
        <v>0</v>
      </c>
      <c r="X92" s="23">
        <f>'Цена на порамнување во ЕУР'!W92*'Среден курс'!$D$24</f>
        <v>3884.3171999999995</v>
      </c>
      <c r="Y92" s="23">
        <f>'Цена на порамнување во ЕУР'!X92*'Среден курс'!$D$24</f>
        <v>3884.93415</v>
      </c>
      <c r="Z92" s="23">
        <f>'Цена на порамнување во ЕУР'!Y92*'Среден курс'!$D$24</f>
        <v>3673.9372499999999</v>
      </c>
      <c r="AA92" s="23">
        <f>'Цена на порамнување во ЕУР'!Z92*'Среден курс'!$D$24</f>
        <v>3386.4385499999994</v>
      </c>
      <c r="AB92" s="22">
        <f>'Цена на порамнување во ЕУР'!AA92*'Среден курс'!$D$24</f>
        <v>0</v>
      </c>
    </row>
    <row r="93" spans="2:28" ht="27" thickBot="1" x14ac:dyDescent="0.3">
      <c r="B93" s="89"/>
      <c r="C93" s="101" t="s">
        <v>26</v>
      </c>
      <c r="D93" s="100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765.01799999999992</v>
      </c>
      <c r="G93" s="19">
        <f>'Цена на порамнување во ЕУР'!F93*'Среден курс'!$D$24</f>
        <v>747.74339999999995</v>
      </c>
      <c r="H93" s="19">
        <f>'Цена на порамнување во ЕУР'!G93*'Среден курс'!$D$24</f>
        <v>747.74339999999995</v>
      </c>
      <c r="I93" s="19">
        <f>'Цена на порамнување во ЕУР'!H93*'Среден курс'!$D$24</f>
        <v>747.74339999999995</v>
      </c>
      <c r="J93" s="19">
        <f>'Цена на порамнување во ЕУР'!I93*'Среден курс'!$D$24</f>
        <v>758.23154999999997</v>
      </c>
      <c r="K93" s="19">
        <f>'Цена на порамнување во ЕУР'!J93*'Среден курс'!$D$24</f>
        <v>992.05559999999991</v>
      </c>
      <c r="L93" s="19">
        <f>'Цена на порамнување во ЕУР'!K93*'Среден курс'!$D$24</f>
        <v>1166.0355000000002</v>
      </c>
      <c r="M93" s="19">
        <f>'Цена на порамнување во ЕУР'!L93*'Среден курс'!$D$24</f>
        <v>1233.9000000000001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1153.0795500000002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1024.1370000000004</v>
      </c>
    </row>
    <row r="94" spans="2:28" ht="27" thickBot="1" x14ac:dyDescent="0.3">
      <c r="B94" s="89"/>
      <c r="C94" s="101" t="s">
        <v>27</v>
      </c>
      <c r="D94" s="100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0</v>
      </c>
      <c r="G94" s="19">
        <f>'Цена на порамнување во ЕУР'!F94*'Среден курс'!$D$24</f>
        <v>0</v>
      </c>
      <c r="H94" s="19">
        <f>'Цена на порамнување во ЕУР'!G94*'Среден курс'!$D$24</f>
        <v>0</v>
      </c>
      <c r="I94" s="19">
        <f>'Цена на порамнување во ЕУР'!H94*'Среден курс'!$D$24</f>
        <v>0</v>
      </c>
      <c r="J94" s="19">
        <f>'Цена на порамнување во ЕУР'!I94*'Среден курс'!$D$24</f>
        <v>0</v>
      </c>
      <c r="K94" s="19">
        <f>'Цена на порамнување во ЕУР'!J94*'Среден курс'!$D$24</f>
        <v>0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 x14ac:dyDescent="0.3">
      <c r="B95" s="90"/>
      <c r="C95" s="101" t="s">
        <v>28</v>
      </c>
      <c r="D95" s="100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0</v>
      </c>
      <c r="G95" s="16">
        <f>'Цена на порамнување во ЕУР'!F95*'Среден курс'!$D$24</f>
        <v>0</v>
      </c>
      <c r="H95" s="16">
        <f>'Цена на порамнување во ЕУР'!G95*'Среден курс'!$D$24</f>
        <v>0</v>
      </c>
      <c r="I95" s="16">
        <f>'Цена на порамнување во ЕУР'!H95*'Среден курс'!$D$24</f>
        <v>0</v>
      </c>
      <c r="J95" s="16">
        <f>'Цена на порамнување во ЕУР'!I95*'Среден курс'!$D$24</f>
        <v>0</v>
      </c>
      <c r="K95" s="16">
        <f>'Цена на порамнување во ЕУР'!J95*'Среден курс'!$D$24</f>
        <v>0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 x14ac:dyDescent="0.3">
      <c r="B96" s="88">
        <v>44006</v>
      </c>
      <c r="C96" s="99" t="s">
        <v>25</v>
      </c>
      <c r="D96" s="100"/>
      <c r="E96" s="21">
        <f>'Цена на порамнување во ЕУР'!D96*'Среден курс'!$D$25</f>
        <v>2939.1498000000001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3979.3274999999999</v>
      </c>
      <c r="N96" s="23">
        <f>'Цена на порамнување во ЕУР'!M96*'Среден курс'!$D$25</f>
        <v>3517.8489000000004</v>
      </c>
      <c r="O96" s="23">
        <f>'Цена на порамнување во ЕУР'!N96*'Среден курс'!$D$25</f>
        <v>3331.5299999999997</v>
      </c>
      <c r="P96" s="23">
        <f>'Цена на порамнување во ЕУР'!O96*'Среден курс'!$D$25</f>
        <v>3345.71985</v>
      </c>
      <c r="Q96" s="23">
        <f>'Цена на порамнување во ЕУР'!P96*'Среден курс'!$D$25</f>
        <v>3350.0384999999997</v>
      </c>
      <c r="R96" s="23">
        <f>'Цена на порамнување во ЕУР'!Q96*'Среден курс'!$D$25</f>
        <v>3183.462</v>
      </c>
      <c r="S96" s="23">
        <f>'Цена на порамнување во ЕУР'!R96*'Среден курс'!$D$25</f>
        <v>2724.2466093136572</v>
      </c>
      <c r="T96" s="23">
        <f>'Цена на порамнување во ЕУР'!S96*'Среден курс'!$D$25</f>
        <v>2652.2594812500001</v>
      </c>
      <c r="U96" s="23">
        <f>'Цена на порамнување во ЕУР'!T96*'Среден курс'!$D$25</f>
        <v>2889.2941158134868</v>
      </c>
      <c r="V96" s="23">
        <f>'Цена на порамнување во ЕУР'!U96*'Среден курс'!$D$25</f>
        <v>3045.3494157385644</v>
      </c>
      <c r="W96" s="23">
        <f>'Цена на порамнување во ЕУР'!V96*'Среден курс'!$D$25</f>
        <v>3171.9328334898919</v>
      </c>
      <c r="X96" s="23">
        <f>'Цена на порамнување во ЕУР'!W96*'Среден курс'!$D$25</f>
        <v>3491.1753798047589</v>
      </c>
      <c r="Y96" s="23">
        <f>'Цена на порамнување во ЕУР'!X96*'Среден курс'!$D$25</f>
        <v>3604.8836002444987</v>
      </c>
      <c r="Z96" s="23">
        <f>'Цена на порамнување во ЕУР'!Y96*'Среден курс'!$D$25</f>
        <v>3409.0058889268357</v>
      </c>
      <c r="AA96" s="23">
        <f>'Цена на порамнување во ЕУР'!Z96*'Среден курс'!$D$25</f>
        <v>3197.5778096446052</v>
      </c>
      <c r="AB96" s="22">
        <f>'Цена на порамнување во ЕУР'!AA96*'Среден курс'!$D$25</f>
        <v>2865.6753058659219</v>
      </c>
    </row>
    <row r="97" spans="2:28" ht="27" thickBot="1" x14ac:dyDescent="0.3">
      <c r="B97" s="89"/>
      <c r="C97" s="99" t="s">
        <v>26</v>
      </c>
      <c r="D97" s="100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638.06782258064516</v>
      </c>
      <c r="G97" s="19">
        <f>'Цена на порамнување во ЕУР'!F97*'Среден курс'!$D$25</f>
        <v>851.39100000000008</v>
      </c>
      <c r="H97" s="19">
        <f>'Цена на порамнување во ЕУР'!G97*'Среден курс'!$D$25</f>
        <v>815.60790000000009</v>
      </c>
      <c r="I97" s="19">
        <f>'Цена на порамнување во ЕУР'!H97*'Среден курс'!$D$25</f>
        <v>811.28925000000004</v>
      </c>
      <c r="J97" s="19">
        <f>'Цена на порамнување во ЕУР'!I97*'Среден курс'!$D$25</f>
        <v>882.85545000000002</v>
      </c>
      <c r="K97" s="19">
        <f>'Цена на порамнување во ЕУР'!J97*'Среден курс'!$D$25</f>
        <v>1096.9371000000001</v>
      </c>
      <c r="L97" s="19">
        <f>'Цена на порамнување во ЕУР'!K97*'Среден курс'!$D$25</f>
        <v>1316.5712999999998</v>
      </c>
      <c r="M97" s="19">
        <f>'Цена на порамнување во ЕУР'!L97*'Среден курс'!$D$25</f>
        <v>0</v>
      </c>
      <c r="N97" s="19">
        <f>'Цена на порамнување во ЕУР'!M97*'Среден курс'!$D$25</f>
        <v>0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0</v>
      </c>
      <c r="R97" s="19">
        <f>'Цена на порамнување во ЕУР'!Q97*'Среден курс'!$D$25</f>
        <v>0</v>
      </c>
      <c r="S97" s="19">
        <f>'Цена на порамнување во ЕУР'!R97*'Среден курс'!$D$25</f>
        <v>0</v>
      </c>
      <c r="T97" s="19">
        <f>'Цена на порамнување во ЕУР'!S97*'Среден курс'!$D$25</f>
        <v>0</v>
      </c>
      <c r="U97" s="19">
        <f>'Цена на порамнување во ЕУР'!T97*'Среден курс'!$D$25</f>
        <v>0</v>
      </c>
      <c r="V97" s="19">
        <f>'Цена на порамнување во ЕУР'!U97*'Среден курс'!$D$25</f>
        <v>0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thickBot="1" x14ac:dyDescent="0.3">
      <c r="B98" s="89"/>
      <c r="C98" s="99" t="s">
        <v>27</v>
      </c>
      <c r="D98" s="100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0</v>
      </c>
      <c r="G98" s="19">
        <f>'Цена на порамнување во ЕУР'!F98*'Среден курс'!$D$25</f>
        <v>0</v>
      </c>
      <c r="H98" s="19">
        <f>'Цена на порамнување во ЕУР'!G98*'Среден курс'!$D$25</f>
        <v>0</v>
      </c>
      <c r="I98" s="19">
        <f>'Цена на порамнување во ЕУР'!H98*'Среден курс'!$D$25</f>
        <v>0</v>
      </c>
      <c r="J98" s="19">
        <f>'Цена на порамнување во ЕУР'!I98*'Среден курс'!$D$25</f>
        <v>0</v>
      </c>
      <c r="K98" s="19">
        <f>'Цена на порамнување во ЕУР'!J98*'Среден курс'!$D$25</f>
        <v>0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 x14ac:dyDescent="0.3">
      <c r="B99" s="90"/>
      <c r="C99" s="99" t="s">
        <v>28</v>
      </c>
      <c r="D99" s="100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0</v>
      </c>
      <c r="G99" s="16">
        <f>'Цена на порамнување во ЕУР'!F99*'Среден курс'!$D$25</f>
        <v>0</v>
      </c>
      <c r="H99" s="16">
        <f>'Цена на порамнување во ЕУР'!G99*'Среден курс'!$D$25</f>
        <v>0</v>
      </c>
      <c r="I99" s="16">
        <f>'Цена на порамнување во ЕУР'!H99*'Среден курс'!$D$25</f>
        <v>0</v>
      </c>
      <c r="J99" s="16">
        <f>'Цена на порамнување во ЕУР'!I99*'Среден курс'!$D$25</f>
        <v>0</v>
      </c>
      <c r="K99" s="16">
        <f>'Цена на порамнување во ЕУР'!J99*'Среден курс'!$D$25</f>
        <v>0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 x14ac:dyDescent="0.3">
      <c r="B100" s="88">
        <v>44007</v>
      </c>
      <c r="C100" s="99" t="s">
        <v>25</v>
      </c>
      <c r="D100" s="100"/>
      <c r="E100" s="21">
        <f>'Цена на порамнување во ЕУР'!D100*'Среден курс'!$D$26</f>
        <v>2560.5871880108994</v>
      </c>
      <c r="F100" s="23">
        <f>'Цена на порамнување во ЕУР'!E100*'Среден курс'!$D$26</f>
        <v>2670.77655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3309.1743454135535</v>
      </c>
      <c r="O100" s="23">
        <f>'Цена на порамнување во ЕУР'!N100*'Среден курс'!$D$26</f>
        <v>3160.0420941176476</v>
      </c>
      <c r="P100" s="23">
        <f>'Цена на порамнување во ЕУР'!O100*'Среден курс'!$D$26</f>
        <v>3087.5818659010602</v>
      </c>
      <c r="Q100" s="23">
        <f>'Цена на порамнување во ЕУР'!P100*'Среден курс'!$D$26</f>
        <v>2862.0479433895725</v>
      </c>
      <c r="R100" s="23">
        <f>'Цена на порамнување во ЕУР'!Q100*'Среден курс'!$D$26</f>
        <v>2879.3581714840384</v>
      </c>
      <c r="S100" s="23">
        <f>'Цена на порамнување во ЕУР'!R100*'Среден курс'!$D$26</f>
        <v>2768.8098686874628</v>
      </c>
      <c r="T100" s="23">
        <f>'Цена на порамнување во ЕУР'!S100*'Среден курс'!$D$26</f>
        <v>2755.4790381358866</v>
      </c>
      <c r="U100" s="23">
        <f>'Цена на порамнување во ЕУР'!T100*'Среден курс'!$D$26</f>
        <v>2776.5298733774289</v>
      </c>
      <c r="V100" s="23">
        <f>'Цена на порамнување во ЕУР'!U100*'Среден курс'!$D$26</f>
        <v>3118.0981202037351</v>
      </c>
      <c r="W100" s="23">
        <f>'Цена на порамнување во ЕУР'!V100*'Среден курс'!$D$26</f>
        <v>3217.1209177215187</v>
      </c>
      <c r="X100" s="23">
        <f>'Цена на порамнување во ЕУР'!W100*'Среден курс'!$D$26</f>
        <v>3552.2076263385366</v>
      </c>
      <c r="Y100" s="23">
        <f>'Цена на порамнување во ЕУР'!X100*'Среден курс'!$D$26</f>
        <v>3632.7237615597351</v>
      </c>
      <c r="Z100" s="23">
        <f>'Цена на порамнување во ЕУР'!Y100*'Среден курс'!$D$26</f>
        <v>3357.5151108723539</v>
      </c>
      <c r="AA100" s="23">
        <f>'Цена на порамнување во ЕУР'!Z100*'Среден курс'!$D$26</f>
        <v>3178.1756687711058</v>
      </c>
      <c r="AB100" s="22">
        <f>'Цена на порамнување во ЕУР'!AA100*'Среден курс'!$D$26</f>
        <v>2823.9033295651116</v>
      </c>
    </row>
    <row r="101" spans="2:28" ht="27" thickBot="1" x14ac:dyDescent="0.3">
      <c r="B101" s="89"/>
      <c r="C101" s="99" t="s">
        <v>26</v>
      </c>
      <c r="D101" s="100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0</v>
      </c>
      <c r="G101" s="19">
        <f>'Цена на порамнување во ЕУР'!F101*'Среден курс'!$D$26</f>
        <v>834.73334999999997</v>
      </c>
      <c r="H101" s="19">
        <f>'Цена на порамнување во ЕУР'!G101*'Среден курс'!$D$26</f>
        <v>809.4384</v>
      </c>
      <c r="I101" s="19">
        <f>'Цена на порамнување во ЕУР'!H101*'Среден курс'!$D$26</f>
        <v>808.82144999999991</v>
      </c>
      <c r="J101" s="19">
        <f>'Цена на порамнување во ЕУР'!I101*'Среден курс'!$D$26</f>
        <v>861.8791500000001</v>
      </c>
      <c r="K101" s="19">
        <f>'Цена на порамнување во ЕУР'!J101*'Среден курс'!$D$26</f>
        <v>1064.8557000000001</v>
      </c>
      <c r="L101" s="19">
        <f>'Цена на порамнување во ЕУР'!K101*'Среден курс'!$D$26</f>
        <v>1218.4762499999999</v>
      </c>
      <c r="M101" s="19">
        <f>'Цена на порамнување во ЕУР'!L101*'Среден курс'!$D$26</f>
        <v>1279.5543</v>
      </c>
      <c r="N101" s="19">
        <f>'Цена на порамнување во ЕУР'!M101*'Среден курс'!$D$26</f>
        <v>0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0</v>
      </c>
      <c r="W101" s="19">
        <f>'Цена на порамнување во ЕУР'!V101*'Среден курс'!$D$26</f>
        <v>0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 x14ac:dyDescent="0.3">
      <c r="B102" s="89"/>
      <c r="C102" s="99" t="s">
        <v>27</v>
      </c>
      <c r="D102" s="100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 x14ac:dyDescent="0.3">
      <c r="B103" s="90"/>
      <c r="C103" s="99" t="s">
        <v>28</v>
      </c>
      <c r="D103" s="100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 x14ac:dyDescent="0.3">
      <c r="B104" s="88">
        <v>44008</v>
      </c>
      <c r="C104" s="99" t="s">
        <v>25</v>
      </c>
      <c r="D104" s="100"/>
      <c r="E104" s="21">
        <f>'Цена на порамнување во ЕУР'!D104*'Среден курс'!$D$27</f>
        <v>2446.5111642759875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0</v>
      </c>
      <c r="L104" s="23">
        <f>'Цена на порамнување во ЕУР'!K104*'Среден курс'!$D$27</f>
        <v>0</v>
      </c>
      <c r="M104" s="23">
        <f>'Цена на порамнување во ЕУР'!L104*'Среден курс'!$D$27</f>
        <v>3822.0052500000002</v>
      </c>
      <c r="N104" s="23">
        <f>'Цена на порамнување во ЕУР'!M104*'Среден курс'!$D$27</f>
        <v>3278.3651768488749</v>
      </c>
      <c r="O104" s="23">
        <f>'Цена на порамнување во ЕУР'!N104*'Среден курс'!$D$27</f>
        <v>3078.7787591644201</v>
      </c>
      <c r="P104" s="23">
        <f>'Цена на порамнување во ЕУР'!O104*'Среден курс'!$D$27</f>
        <v>2898.8080755521032</v>
      </c>
      <c r="Q104" s="23">
        <f>'Цена на порамнување во ЕУР'!P104*'Среден курс'!$D$27</f>
        <v>2673.3571364821373</v>
      </c>
      <c r="R104" s="23">
        <f>'Цена на порамнување во ЕУР'!Q104*'Среден курс'!$D$27</f>
        <v>2477.6721835355593</v>
      </c>
      <c r="S104" s="23">
        <f>'Цена на порамнување во ЕУР'!R104*'Среден курс'!$D$27</f>
        <v>2403.9899103677658</v>
      </c>
      <c r="T104" s="23">
        <f>'Цена на порамнување во ЕУР'!S104*'Среден курс'!$D$27</f>
        <v>2380.2794331539289</v>
      </c>
      <c r="U104" s="23">
        <f>'Цена на порамнување во ЕУР'!T104*'Среден курс'!$D$27</f>
        <v>2560.7466858359212</v>
      </c>
      <c r="V104" s="23">
        <f>'Цена на порамнување во ЕУР'!U104*'Среден курс'!$D$27</f>
        <v>2966.2403093757393</v>
      </c>
      <c r="W104" s="23">
        <f>'Цена на порамнување во ЕУР'!V104*'Среден курс'!$D$27</f>
        <v>3146.502119313091</v>
      </c>
      <c r="X104" s="23">
        <f>'Цена на порамнување во ЕУР'!W104*'Среден курс'!$D$27</f>
        <v>3464.5567224580454</v>
      </c>
      <c r="Y104" s="23">
        <f>'Цена на порамнување во ЕУР'!X104*'Среден курс'!$D$27</f>
        <v>3541.8960524939657</v>
      </c>
      <c r="Z104" s="23">
        <f>'Цена на порамнување во ЕУР'!Y104*'Среден курс'!$D$27</f>
        <v>3277.9543173997417</v>
      </c>
      <c r="AA104" s="23">
        <f>'Цена на порамнување во ЕУР'!Z104*'Среден курс'!$D$27</f>
        <v>3130.8543105882359</v>
      </c>
      <c r="AB104" s="22">
        <f>'Цена на порамнување во ЕУР'!AA104*'Среден курс'!$D$27</f>
        <v>2780.7638431034484</v>
      </c>
    </row>
    <row r="105" spans="2:28" ht="27" thickBot="1" x14ac:dyDescent="0.3">
      <c r="B105" s="89"/>
      <c r="C105" s="99" t="s">
        <v>26</v>
      </c>
      <c r="D105" s="100"/>
      <c r="E105" s="20">
        <f>'Цена на порамнување во ЕУР'!D105*'Среден курс'!$D$27</f>
        <v>0</v>
      </c>
      <c r="F105" s="19">
        <f>'Цена на порамнување во ЕУР'!E105*'Среден курс'!$D$27</f>
        <v>491.59697727272732</v>
      </c>
      <c r="G105" s="19">
        <f>'Цена на порамнување во ЕУР'!F105*'Среден курс'!$D$27</f>
        <v>462.71249999999998</v>
      </c>
      <c r="H105" s="19">
        <f>'Цена на порамнување во ЕУР'!G105*'Среден курс'!$D$27</f>
        <v>771.1875</v>
      </c>
      <c r="I105" s="19">
        <f>'Цена на порамнување во ЕУР'!H105*'Среден курс'!$D$27</f>
        <v>765.63495</v>
      </c>
      <c r="J105" s="19">
        <f>'Цена на порамнување во ЕУР'!I105*'Среден курс'!$D$27</f>
        <v>784.14345000000003</v>
      </c>
      <c r="K105" s="19">
        <f>'Цена на порамнување во ЕУР'!J105*'Среден курс'!$D$27</f>
        <v>1032.7743</v>
      </c>
      <c r="L105" s="19">
        <f>'Цена на порамнување во ЕУР'!K105*'Среден курс'!$D$27</f>
        <v>1231.4322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0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0</v>
      </c>
      <c r="R105" s="19">
        <f>'Цена на порамнување во ЕУР'!Q105*'Среден курс'!$D$27</f>
        <v>0</v>
      </c>
      <c r="S105" s="19">
        <f>'Цена на порамнување во ЕУР'!R105*'Среден курс'!$D$27</f>
        <v>0</v>
      </c>
      <c r="T105" s="19">
        <f>'Цена на порамнување во ЕУР'!S105*'Среден курс'!$D$27</f>
        <v>0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0</v>
      </c>
      <c r="W105" s="19">
        <f>'Цена на порамнување во ЕУР'!V105*'Среден курс'!$D$27</f>
        <v>0</v>
      </c>
      <c r="X105" s="19">
        <f>'Цена на порамнување во ЕУР'!W105*'Среден курс'!$D$27</f>
        <v>0</v>
      </c>
      <c r="Y105" s="19">
        <f>'Цена на порамнување во ЕУР'!X105*'Среден курс'!$D$27</f>
        <v>0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0</v>
      </c>
    </row>
    <row r="106" spans="2:28" ht="27" thickBot="1" x14ac:dyDescent="0.3">
      <c r="B106" s="89"/>
      <c r="C106" s="99" t="s">
        <v>27</v>
      </c>
      <c r="D106" s="100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 x14ac:dyDescent="0.3">
      <c r="B107" s="90"/>
      <c r="C107" s="99" t="s">
        <v>28</v>
      </c>
      <c r="D107" s="100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 x14ac:dyDescent="0.3">
      <c r="B108" s="88">
        <v>44009</v>
      </c>
      <c r="C108" s="103" t="s">
        <v>25</v>
      </c>
      <c r="D108" s="100"/>
      <c r="E108" s="21">
        <f>'Цена на порамнување во ЕУР'!D108*'Среден курс'!$D$28</f>
        <v>2646.3747582731589</v>
      </c>
      <c r="F108" s="23">
        <f>'Цена на порамнување во ЕУР'!E108*'Среден курс'!$D$28</f>
        <v>2286.6134546878652</v>
      </c>
      <c r="G108" s="23">
        <f>'Цена на порамнување во ЕУР'!F108*'Среден курс'!$D$28</f>
        <v>2394.3829500000002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0</v>
      </c>
      <c r="M108" s="23">
        <f>'Цена на порамнување во ЕУР'!L108*'Среден курс'!$D$28</f>
        <v>2594.8917000000001</v>
      </c>
      <c r="N108" s="23">
        <f>'Цена на порамнување во ЕУР'!M108*'Среден курс'!$D$28</f>
        <v>2458.9409205882353</v>
      </c>
      <c r="O108" s="23">
        <f>'Цена на порамнување во ЕУР'!N108*'Среден курс'!$D$28</f>
        <v>2202.4462456730771</v>
      </c>
      <c r="P108" s="23">
        <f>'Цена на порамнување во ЕУР'!O108*'Среден курс'!$D$28</f>
        <v>2053.3968232870152</v>
      </c>
      <c r="Q108" s="23">
        <f>'Цена на порамнување во ЕУР'!P108*'Среден курс'!$D$28</f>
        <v>1964.3925464100669</v>
      </c>
      <c r="R108" s="23">
        <f>'Цена на порамнување во ЕУР'!Q108*'Среден курс'!$D$28</f>
        <v>1745.6296639477976</v>
      </c>
      <c r="S108" s="23">
        <f>'Цена на порамнување во ЕУР'!R108*'Среден курс'!$D$28</f>
        <v>1632.0045456411344</v>
      </c>
      <c r="T108" s="23">
        <f>'Цена на порамнување во ЕУР'!S108*'Среден курс'!$D$28</f>
        <v>1652.6709610263806</v>
      </c>
      <c r="U108" s="23">
        <f>'Цена на порамнување во ЕУР'!T108*'Среден курс'!$D$28</f>
        <v>1837.3319400000003</v>
      </c>
      <c r="V108" s="23">
        <f>'Цена на порамнување во ЕУР'!U108*'Среден курс'!$D$28</f>
        <v>2204.717563636364</v>
      </c>
      <c r="W108" s="23">
        <f>'Цена на порамнување во ЕУР'!V108*'Среден курс'!$D$28</f>
        <v>2527.9531092621664</v>
      </c>
      <c r="X108" s="23">
        <f>'Цена на порамнување во ЕУР'!W108*'Среден курс'!$D$28</f>
        <v>2781.0741852259102</v>
      </c>
      <c r="Y108" s="23">
        <f>'Цена на порамнување во ЕУР'!X108*'Среден курс'!$D$28</f>
        <v>3028.416010377091</v>
      </c>
      <c r="Z108" s="23">
        <f>'Цена на порамнување во ЕУР'!Y108*'Среден курс'!$D$28</f>
        <v>3101.5679477713934</v>
      </c>
      <c r="AA108" s="23">
        <f>'Цена на порамнување во ЕУР'!Z108*'Среден курс'!$D$28</f>
        <v>2892.4672500000001</v>
      </c>
      <c r="AB108" s="22">
        <f>'Цена на порамнување во ЕУР'!AA108*'Среден курс'!$D$28</f>
        <v>2427.6477222522294</v>
      </c>
    </row>
    <row r="109" spans="2:28" ht="27" thickBot="1" x14ac:dyDescent="0.3">
      <c r="B109" s="89"/>
      <c r="C109" s="101" t="s">
        <v>26</v>
      </c>
      <c r="D109" s="100"/>
      <c r="E109" s="20">
        <f>'Цена на порамнување во ЕУР'!D109*'Среден курс'!$D$28</f>
        <v>0</v>
      </c>
      <c r="F109" s="19">
        <f>'Цена на порамнување во ЕУР'!E109*'Среден курс'!$D$28</f>
        <v>0</v>
      </c>
      <c r="G109" s="19">
        <f>'Цена на порамнување во ЕУР'!F109*'Среден курс'!$D$28</f>
        <v>0</v>
      </c>
      <c r="H109" s="19">
        <f>'Цена на порамнување во ЕУР'!G109*'Среден курс'!$D$28</f>
        <v>789.07904999999994</v>
      </c>
      <c r="I109" s="19">
        <f>'Цена на порамнување во ЕУР'!H109*'Среден курс'!$D$28</f>
        <v>756.38070000000005</v>
      </c>
      <c r="J109" s="19">
        <f>'Цена на порамнување во ЕУР'!I109*'Среден курс'!$D$28</f>
        <v>747.74339999999984</v>
      </c>
      <c r="K109" s="19">
        <f>'Цена на порамнување во ЕУР'!J109*'Среден курс'!$D$28</f>
        <v>756.38069999999993</v>
      </c>
      <c r="L109" s="19">
        <f>'Цена на порамнување во ЕУР'!K109*'Среден курс'!$D$28</f>
        <v>815.60790000000009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thickBot="1" x14ac:dyDescent="0.3">
      <c r="B110" s="89"/>
      <c r="C110" s="101" t="s">
        <v>27</v>
      </c>
      <c r="D110" s="100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 x14ac:dyDescent="0.3">
      <c r="B111" s="90"/>
      <c r="C111" s="104" t="s">
        <v>28</v>
      </c>
      <c r="D111" s="100"/>
      <c r="E111" s="17">
        <f>'Цена на порамнување во ЕУР'!D111*'Среден курс'!$D$28</f>
        <v>0</v>
      </c>
      <c r="F111" s="16">
        <f>'Цена на порамнување во ЕУР'!E111*'Среден курс'!$D$28</f>
        <v>0</v>
      </c>
      <c r="G111" s="16">
        <f>'Цена на порамнување во ЕУР'!F111*'Среден курс'!$D$28</f>
        <v>0</v>
      </c>
      <c r="H111" s="16">
        <f>'Цена на порамнување во ЕУР'!G111*'Среден курс'!$D$28</f>
        <v>0</v>
      </c>
      <c r="I111" s="16">
        <f>'Цена на порамнување во ЕУР'!H111*'Среден курс'!$D$28</f>
        <v>0</v>
      </c>
      <c r="J111" s="16">
        <f>'Цена на порамнување во ЕУР'!I111*'Среден курс'!$D$28</f>
        <v>0</v>
      </c>
      <c r="K111" s="16">
        <f>'Цена на порамнување во ЕУР'!J111*'Среден курс'!$D$28</f>
        <v>0</v>
      </c>
      <c r="L111" s="16">
        <f>'Цена на порамнување во ЕУР'!K111*'Среден курс'!$D$28</f>
        <v>0</v>
      </c>
      <c r="M111" s="16">
        <f>'Цена на порамнување во ЕУР'!L111*'Среден курс'!$D$28</f>
        <v>0</v>
      </c>
      <c r="N111" s="16">
        <f>'Цена на порамнување во ЕУР'!M111*'Среден курс'!$D$28</f>
        <v>0</v>
      </c>
      <c r="O111" s="16">
        <f>'Цена на порамнување во ЕУР'!N111*'Среден курс'!$D$28</f>
        <v>0</v>
      </c>
      <c r="P111" s="16">
        <f>'Цена на порамнување во ЕУР'!O111*'Среден курс'!$D$28</f>
        <v>0</v>
      </c>
      <c r="Q111" s="16">
        <f>'Цена на порамнување во ЕУР'!P111*'Среден курс'!$D$28</f>
        <v>0</v>
      </c>
      <c r="R111" s="16">
        <f>'Цена на порамнување во ЕУР'!Q111*'Среден курс'!$D$28</f>
        <v>0</v>
      </c>
      <c r="S111" s="16">
        <f>'Цена на порамнување во ЕУР'!R111*'Среден курс'!$D$28</f>
        <v>0</v>
      </c>
      <c r="T111" s="16">
        <f>'Цена на порамнување во ЕУР'!S111*'Среден курс'!$D$28</f>
        <v>0</v>
      </c>
      <c r="U111" s="16">
        <f>'Цена на порамнување во ЕУР'!T111*'Среден курс'!$D$28</f>
        <v>0</v>
      </c>
      <c r="V111" s="16">
        <f>'Цена на порамнување во ЕУР'!U111*'Среден курс'!$D$28</f>
        <v>0</v>
      </c>
      <c r="W111" s="16">
        <f>'Цена на порамнување во ЕУР'!V111*'Среден курс'!$D$28</f>
        <v>0</v>
      </c>
      <c r="X111" s="16">
        <f>'Цена на порамнување во ЕУР'!W111*'Среден курс'!$D$28</f>
        <v>0</v>
      </c>
      <c r="Y111" s="16">
        <f>'Цена на порамнување во ЕУР'!X111*'Среден курс'!$D$28</f>
        <v>0</v>
      </c>
      <c r="Z111" s="16">
        <f>'Цена на порамнување во ЕУР'!Y111*'Среден курс'!$D$28</f>
        <v>0</v>
      </c>
      <c r="AA111" s="16">
        <f>'Цена на порамнување во ЕУР'!Z111*'Среден курс'!$D$28</f>
        <v>0</v>
      </c>
      <c r="AB111" s="15">
        <f>'Цена на порамнување во ЕУР'!AA111*'Среден курс'!$D$28</f>
        <v>0</v>
      </c>
    </row>
    <row r="112" spans="2:28" ht="27" thickBot="1" x14ac:dyDescent="0.3">
      <c r="B112" s="88">
        <v>44010</v>
      </c>
      <c r="C112" s="99" t="s">
        <v>25</v>
      </c>
      <c r="D112" s="100"/>
      <c r="E112" s="21">
        <f>'Цена на порамнување во ЕУР'!D112*'Среден курс'!$D$29</f>
        <v>1963.9484223515251</v>
      </c>
      <c r="F112" s="23">
        <f>'Цена на порамнување во ЕУР'!E112*'Среден курс'!$D$29</f>
        <v>1597.3337236445784</v>
      </c>
      <c r="G112" s="23">
        <f>'Цена на порамнување во ЕУР'!F112*'Среден курс'!$D$29</f>
        <v>1480.68</v>
      </c>
      <c r="H112" s="23">
        <f>'Цена на порамнување во ЕУР'!G112*'Среден курс'!$D$29</f>
        <v>1307.934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0</v>
      </c>
      <c r="L112" s="23">
        <f>'Цена на порамнување во ЕУР'!K112*'Среден курс'!$D$29</f>
        <v>1012.41495</v>
      </c>
      <c r="M112" s="23">
        <f>'Цена на порамнување во ЕУР'!L112*'Среден курс'!$D$29</f>
        <v>1060.0308004854369</v>
      </c>
      <c r="N112" s="23">
        <f>'Цена на порамнување во ЕУР'!M112*'Среден курс'!$D$29</f>
        <v>1162.8364504875408</v>
      </c>
      <c r="O112" s="23">
        <f>'Цена на порамнување во ЕУР'!N112*'Среден курс'!$D$29</f>
        <v>1205.3766572668112</v>
      </c>
      <c r="P112" s="23">
        <f>'Цена на порамнување во ЕУР'!O112*'Среден курс'!$D$29</f>
        <v>1318.8993752003562</v>
      </c>
      <c r="Q112" s="23">
        <f>'Цена на порамнување во ЕУР'!P112*'Среден курс'!$D$29</f>
        <v>1210.7747066985646</v>
      </c>
      <c r="R112" s="23">
        <f>'Цена на порамнување во ЕУР'!Q112*'Среден курс'!$D$29</f>
        <v>1134.0723361179362</v>
      </c>
      <c r="S112" s="23">
        <f>'Цена на порамнување во ЕУР'!R112*'Среден курс'!$D$29</f>
        <v>800.83385840707967</v>
      </c>
      <c r="T112" s="23">
        <f>'Цена на порамнување во ЕУР'!S112*'Среден курс'!$D$29</f>
        <v>793.98781441931283</v>
      </c>
      <c r="U112" s="23">
        <f>'Цена на порамнување во ЕУР'!T112*'Среден курс'!$D$29</f>
        <v>1225.1424374706035</v>
      </c>
      <c r="V112" s="23">
        <f>'Цена на порамнување во ЕУР'!U112*'Среден курс'!$D$29</f>
        <v>1878.8579234029571</v>
      </c>
      <c r="W112" s="23">
        <f>'Цена на порамнување во ЕУР'!V112*'Среден курс'!$D$29</f>
        <v>1928.2060384615386</v>
      </c>
      <c r="X112" s="23">
        <f>'Цена на порамнување во ЕУР'!W112*'Среден курс'!$D$29</f>
        <v>2251.2655975609759</v>
      </c>
      <c r="Y112" s="23">
        <f>'Цена на порамнување во ЕУР'!X112*'Среден курс'!$D$29</f>
        <v>3244.5400499999996</v>
      </c>
      <c r="Z112" s="23">
        <f>'Цена на порамнување во ЕУР'!Y112*'Среден курс'!$D$29</f>
        <v>3265.6811757324012</v>
      </c>
      <c r="AA112" s="23">
        <f>'Цена на порамнување во ЕУР'!Z112*'Среден курс'!$D$29</f>
        <v>2650.108725</v>
      </c>
      <c r="AB112" s="22">
        <f>'Цена на порамнување во ЕУР'!AA112*'Среден курс'!$D$29</f>
        <v>2270.1832031250001</v>
      </c>
    </row>
    <row r="113" spans="2:28" ht="27" thickBot="1" x14ac:dyDescent="0.3">
      <c r="B113" s="89"/>
      <c r="C113" s="99" t="s">
        <v>26</v>
      </c>
      <c r="D113" s="100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747.74339999999984</v>
      </c>
      <c r="J113" s="19">
        <f>'Цена на порамнување во ЕУР'!I113*'Среден курс'!$D$29</f>
        <v>747.74339999999995</v>
      </c>
      <c r="K113" s="19">
        <f>'Цена на порамнување во ЕУР'!J113*'Среден курс'!$D$29</f>
        <v>747.74339999999995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 x14ac:dyDescent="0.3">
      <c r="B114" s="89"/>
      <c r="C114" s="99" t="s">
        <v>27</v>
      </c>
      <c r="D114" s="100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 x14ac:dyDescent="0.3">
      <c r="B115" s="90"/>
      <c r="C115" s="99" t="s">
        <v>28</v>
      </c>
      <c r="D115" s="100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 x14ac:dyDescent="0.3">
      <c r="B116" s="88">
        <v>44011</v>
      </c>
      <c r="C116" s="103" t="s">
        <v>25</v>
      </c>
      <c r="D116" s="102"/>
      <c r="E116" s="21">
        <f>'Цена на порамнување во ЕУР'!D116*'Среден курс'!$D$30</f>
        <v>2022.4021694843104</v>
      </c>
      <c r="F116" s="23">
        <f>'Цена на порамнување во ЕУР'!E116*'Среден курс'!$D$30</f>
        <v>0</v>
      </c>
      <c r="G116" s="23">
        <f>'Цена на порамнување во ЕУР'!F116*'Среден курс'!$D$30</f>
        <v>1906.3754999999999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0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3652.9609500000001</v>
      </c>
      <c r="N116" s="23">
        <f>'Цена на порамнување во ЕУР'!M116*'Среден курс'!$D$30</f>
        <v>3603.6049499999999</v>
      </c>
      <c r="O116" s="23">
        <f>'Цена на порамнување во ЕУР'!N116*'Среден курс'!$D$30</f>
        <v>3426.1416832599125</v>
      </c>
      <c r="P116" s="23">
        <f>'Цена на порамнување во ЕУР'!O116*'Среден курс'!$D$30</f>
        <v>3389.0431832684822</v>
      </c>
      <c r="Q116" s="23">
        <f>'Цена на порамнување во ЕУР'!P116*'Среден курс'!$D$30</f>
        <v>3503.401336708861</v>
      </c>
      <c r="R116" s="23">
        <f>'Цена на порамнување во ЕУР'!Q116*'Среден курс'!$D$30</f>
        <v>3470.1495504454342</v>
      </c>
      <c r="S116" s="23">
        <f>'Цена на порамнување во ЕУР'!R116*'Среден курс'!$D$30</f>
        <v>3025.0017111810889</v>
      </c>
      <c r="T116" s="23">
        <f>'Цена на порамнување во ЕУР'!S116*'Среден курс'!$D$30</f>
        <v>3131.0508914978809</v>
      </c>
      <c r="U116" s="23">
        <f>'Цена на порамнување во ЕУР'!T116*'Среден курс'!$D$30</f>
        <v>3294.7597799999999</v>
      </c>
      <c r="V116" s="23">
        <f>'Цена на порамнување во ЕУР'!U116*'Среден курс'!$D$30</f>
        <v>3218.6577867311075</v>
      </c>
      <c r="W116" s="23">
        <f>'Цена на порамнување во ЕУР'!V116*'Среден курс'!$D$30</f>
        <v>3235.480147280879</v>
      </c>
      <c r="X116" s="23">
        <f>'Цена на порамнување во ЕУР'!W116*'Среден курс'!$D$30</f>
        <v>3401.7447857142852</v>
      </c>
      <c r="Y116" s="23">
        <f>'Цена на порамнување во ЕУР'!X116*'Среден курс'!$D$30</f>
        <v>3843.4859178832112</v>
      </c>
      <c r="Z116" s="23">
        <f>'Цена на порамнување во ЕУР'!Y116*'Среден курс'!$D$30</f>
        <v>3765.7772602370692</v>
      </c>
      <c r="AA116" s="23">
        <f>'Цена на порамнување во ЕУР'!Z116*'Среден курс'!$D$30</f>
        <v>3312.4502499999999</v>
      </c>
      <c r="AB116" s="22">
        <f>'Цена на порамнување во ЕУР'!AA116*'Среден курс'!$D$30</f>
        <v>2458.1083461250196</v>
      </c>
    </row>
    <row r="117" spans="2:28" ht="27" thickBot="1" x14ac:dyDescent="0.3">
      <c r="B117" s="89"/>
      <c r="C117" s="101" t="s">
        <v>26</v>
      </c>
      <c r="D117" s="102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449.75655000000006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747.74339999999995</v>
      </c>
      <c r="I117" s="19">
        <f>'Цена на порамнување во ЕУР'!H117*'Среден курс'!$D$30</f>
        <v>747.74339999999995</v>
      </c>
      <c r="J117" s="19">
        <f>'Цена на порамнување во ЕУР'!I117*'Среден курс'!$D$30</f>
        <v>747.74339999999984</v>
      </c>
      <c r="K117" s="19">
        <f>'Цена на порамнување во ЕУР'!J117*'Среден курс'!$D$30</f>
        <v>953.18774999999994</v>
      </c>
      <c r="L117" s="19">
        <f>'Цена на порамнување во ЕУР'!K117*'Среден курс'!$D$30</f>
        <v>1125.3167999999998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 x14ac:dyDescent="0.3">
      <c r="B118" s="89"/>
      <c r="C118" s="101" t="s">
        <v>27</v>
      </c>
      <c r="D118" s="102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 x14ac:dyDescent="0.3">
      <c r="B119" s="90"/>
      <c r="C119" s="101" t="s">
        <v>28</v>
      </c>
      <c r="D119" s="102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 x14ac:dyDescent="0.3">
      <c r="B120" s="88">
        <v>44012</v>
      </c>
      <c r="C120" s="101" t="s">
        <v>25</v>
      </c>
      <c r="D120" s="102"/>
      <c r="E120" s="21">
        <f>'Цена на порамнување во ЕУР'!D120*'Среден курс'!$D$31</f>
        <v>2281.7461048982668</v>
      </c>
      <c r="F120" s="23">
        <f>'Цена на порамнување во ЕУР'!E120*'Среден курс'!$D$31</f>
        <v>1631.0445759911895</v>
      </c>
      <c r="G120" s="23">
        <f>'Цена на порамнување во ЕУР'!F120*'Среден курс'!$D$31</f>
        <v>0</v>
      </c>
      <c r="H120" s="23">
        <f>'Цена на порамнување во ЕУР'!G120*'Среден курс'!$D$31</f>
        <v>0</v>
      </c>
      <c r="I120" s="23">
        <f>'Цена на порамнување во ЕУР'!H120*'Среден курс'!$D$31</f>
        <v>0</v>
      </c>
      <c r="J120" s="23">
        <f>'Цена на порамнување во ЕУР'!I120*'Среден курс'!$D$31</f>
        <v>0</v>
      </c>
      <c r="K120" s="23">
        <f>'Цена на порамнување во ЕУР'!J120*'Среден курс'!$D$31</f>
        <v>0</v>
      </c>
      <c r="L120" s="23">
        <f>'Цена на порамнување во ЕУР'!K120*'Среден курс'!$D$31</f>
        <v>0</v>
      </c>
      <c r="M120" s="23">
        <f>'Цена на порамнување во ЕУР'!L120*'Среден курс'!$D$31</f>
        <v>0</v>
      </c>
      <c r="N120" s="23">
        <f>'Цена на порамнување во ЕУР'!M120*'Среден курс'!$D$31</f>
        <v>0</v>
      </c>
      <c r="O120" s="23">
        <f>'Цена на порамнување во ЕУР'!N120*'Среден курс'!$D$31</f>
        <v>0</v>
      </c>
      <c r="P120" s="23">
        <f>'Цена на порамнување во ЕУР'!O120*'Среден курс'!$D$31</f>
        <v>0</v>
      </c>
      <c r="Q120" s="23">
        <f>'Цена на порамнување во ЕУР'!P120*'Среден курс'!$D$31</f>
        <v>0</v>
      </c>
      <c r="R120" s="23">
        <f>'Цена на порамнување во ЕУР'!Q120*'Среден курс'!$D$31</f>
        <v>0</v>
      </c>
      <c r="S120" s="23">
        <f>'Цена на порамнување во ЕУР'!R120*'Среден курс'!$D$31</f>
        <v>2661.5092024325522</v>
      </c>
      <c r="T120" s="23">
        <f>'Цена на порамнување во ЕУР'!S120*'Среден курс'!$D$31</f>
        <v>2562.5996848399777</v>
      </c>
      <c r="U120" s="23">
        <f>'Цена на порамнување во ЕУР'!T120*'Среден курс'!$D$31</f>
        <v>2561.9191500000002</v>
      </c>
      <c r="V120" s="23">
        <f>'Цена на порамнување во ЕУР'!U120*'Среден курс'!$D$31</f>
        <v>2761.7938125000005</v>
      </c>
      <c r="W120" s="23">
        <f>'Цена на порамнување во ЕУР'!V120*'Среден курс'!$D$31</f>
        <v>0</v>
      </c>
      <c r="X120" s="23">
        <f>'Цена на порамнување во ЕУР'!W120*'Среден курс'!$D$31</f>
        <v>0</v>
      </c>
      <c r="Y120" s="23">
        <f>'Цена на порамнување во ЕУР'!X120*'Среден курс'!$D$31</f>
        <v>0</v>
      </c>
      <c r="Z120" s="23">
        <f>'Цена на порамнување во ЕУР'!Y120*'Среден курс'!$D$31</f>
        <v>0</v>
      </c>
      <c r="AA120" s="23">
        <f>'Цена на порамнување во ЕУР'!Z120*'Среден курс'!$D$31</f>
        <v>3414.2013000000002</v>
      </c>
      <c r="AB120" s="22">
        <f>'Цена на порамнување во ЕУР'!AA120*'Среден курс'!$D$31</f>
        <v>2783.0614500000001</v>
      </c>
    </row>
    <row r="121" spans="2:28" ht="27" thickBot="1" x14ac:dyDescent="0.3">
      <c r="B121" s="89"/>
      <c r="C121" s="101" t="s">
        <v>26</v>
      </c>
      <c r="D121" s="102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0</v>
      </c>
      <c r="G121" s="19">
        <f>'Цена на порамнување во ЕУР'!F121*'Среден курс'!$D$31</f>
        <v>747.74339999999995</v>
      </c>
      <c r="H121" s="19">
        <f>'Цена на порамнување во ЕУР'!G121*'Среден курс'!$D$31</f>
        <v>747.74339999999995</v>
      </c>
      <c r="I121" s="19">
        <f>'Цена на порамнување во ЕУР'!H121*'Среден курс'!$D$31</f>
        <v>747.74340000000007</v>
      </c>
      <c r="J121" s="19">
        <f>'Цена на порамнување во ЕУР'!I121*'Среден курс'!$D$31</f>
        <v>747.74339999999995</v>
      </c>
      <c r="K121" s="19">
        <f>'Цена на порамнување во ЕУР'!J121*'Среден курс'!$D$31</f>
        <v>851.39100000000008</v>
      </c>
      <c r="L121" s="19">
        <f>'Цена на порамнување во ЕУР'!K121*'Среден курс'!$D$31</f>
        <v>1092.6184500000002</v>
      </c>
      <c r="M121" s="19">
        <f>'Цена на порамнување во ЕУР'!L121*'Среден курс'!$D$31</f>
        <v>1120.3812</v>
      </c>
      <c r="N121" s="19">
        <f>'Цена на порамнување во ЕУР'!M121*'Среден курс'!$D$31</f>
        <v>1082.1303</v>
      </c>
      <c r="O121" s="19">
        <f>'Цена на порамнување во ЕУР'!N121*'Среден курс'!$D$31</f>
        <v>843.90637147335428</v>
      </c>
      <c r="P121" s="19">
        <f>'Цена на порамнување во ЕУР'!O121*'Среден курс'!$D$31</f>
        <v>844.60402760372551</v>
      </c>
      <c r="Q121" s="19">
        <f>'Цена на порамнување во ЕУР'!P121*'Среден курс'!$D$31</f>
        <v>834.27713589853818</v>
      </c>
      <c r="R121" s="19">
        <f>'Цена на порамнување во ЕУР'!Q121*'Среден курс'!$D$31</f>
        <v>613.28202847380419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1200.5847000000001</v>
      </c>
      <c r="X121" s="19">
        <f>'Цена на порамнување во ЕУР'!W121*'Среден курс'!$D$31</f>
        <v>1264.7474999999999</v>
      </c>
      <c r="Y121" s="19">
        <f>'Цена на порамнување во ЕУР'!X121*'Среден курс'!$D$31</f>
        <v>1389.9883500000001</v>
      </c>
      <c r="Z121" s="19">
        <f>'Цена на порамнување во ЕУР'!Y121*'Среден курс'!$D$31</f>
        <v>1369.0120499999998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 x14ac:dyDescent="0.3">
      <c r="B122" s="89"/>
      <c r="C122" s="101" t="s">
        <v>27</v>
      </c>
      <c r="D122" s="102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 x14ac:dyDescent="0.3">
      <c r="B123" s="90"/>
      <c r="C123" s="101" t="s">
        <v>28</v>
      </c>
      <c r="D123" s="102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36" spans="5:5" x14ac:dyDescent="0.25">
      <c r="E136" s="41"/>
    </row>
  </sheetData>
  <mergeCells count="152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6:D96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C111:D111"/>
    <mergeCell ref="B112:B115"/>
    <mergeCell ref="B100:B103"/>
    <mergeCell ref="C100:D100"/>
    <mergeCell ref="C101:D101"/>
    <mergeCell ref="C102:D102"/>
    <mergeCell ref="C103:D103"/>
    <mergeCell ref="B104:B107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C94:D94"/>
    <mergeCell ref="C95:D95"/>
    <mergeCell ref="B96:B99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6:D116"/>
    <mergeCell ref="C117:D117"/>
    <mergeCell ref="C118:D118"/>
    <mergeCell ref="C119:D119"/>
    <mergeCell ref="C115:D115"/>
    <mergeCell ref="B108:B111"/>
    <mergeCell ref="C108:D108"/>
    <mergeCell ref="C109:D109"/>
    <mergeCell ref="C110:D110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1"/>
  <sheetViews>
    <sheetView tabSelected="1" topLeftCell="A27" zoomScale="85" zoomScaleNormal="85" workbookViewId="0">
      <selection activeCell="P40" sqref="P40"/>
    </sheetView>
  </sheetViews>
  <sheetFormatPr defaultRowHeight="15" x14ac:dyDescent="0.25"/>
  <cols>
    <col min="1" max="1" width="9.140625" style="14"/>
    <col min="2" max="2" width="19.85546875" style="14" bestFit="1" customWidth="1"/>
    <col min="3" max="3" width="8.42578125" style="14" customWidth="1"/>
    <col min="4" max="29" width="8.7109375" style="14" customWidth="1"/>
    <col min="30" max="16384" width="9.140625" style="14"/>
  </cols>
  <sheetData>
    <row r="1" spans="2:28" ht="15.75" thickBot="1" x14ac:dyDescent="0.3"/>
    <row r="2" spans="2:28" ht="24" thickBot="1" x14ac:dyDescent="0.4">
      <c r="B2" s="145" t="s">
        <v>35</v>
      </c>
      <c r="C2" s="128" t="s">
        <v>36</v>
      </c>
      <c r="D2" s="129"/>
      <c r="E2" s="132" t="s">
        <v>37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</row>
    <row r="3" spans="2:28" ht="15.75" customHeight="1" thickBot="1" x14ac:dyDescent="0.3">
      <c r="B3" s="146"/>
      <c r="C3" s="147"/>
      <c r="D3" s="148"/>
      <c r="E3" s="52" t="s">
        <v>23</v>
      </c>
      <c r="F3" s="53" t="s">
        <v>22</v>
      </c>
      <c r="G3" s="54" t="s">
        <v>21</v>
      </c>
      <c r="H3" s="54" t="s">
        <v>20</v>
      </c>
      <c r="I3" s="55" t="s">
        <v>19</v>
      </c>
      <c r="J3" s="54" t="s">
        <v>18</v>
      </c>
      <c r="K3" s="54" t="s">
        <v>17</v>
      </c>
      <c r="L3" s="54" t="s">
        <v>16</v>
      </c>
      <c r="M3" s="56" t="s">
        <v>15</v>
      </c>
      <c r="N3" s="54" t="s">
        <v>14</v>
      </c>
      <c r="O3" s="55" t="s">
        <v>13</v>
      </c>
      <c r="P3" s="54" t="s">
        <v>12</v>
      </c>
      <c r="Q3" s="54" t="s">
        <v>11</v>
      </c>
      <c r="R3" s="54" t="s">
        <v>10</v>
      </c>
      <c r="S3" s="54" t="s">
        <v>9</v>
      </c>
      <c r="T3" s="54" t="s">
        <v>8</v>
      </c>
      <c r="U3" s="54" t="s">
        <v>7</v>
      </c>
      <c r="V3" s="54" t="s">
        <v>6</v>
      </c>
      <c r="W3" s="54" t="s">
        <v>5</v>
      </c>
      <c r="X3" s="54" t="s">
        <v>4</v>
      </c>
      <c r="Y3" s="54" t="s">
        <v>3</v>
      </c>
      <c r="Z3" s="54" t="s">
        <v>2</v>
      </c>
      <c r="AA3" s="54" t="s">
        <v>1</v>
      </c>
      <c r="AB3" s="57" t="s">
        <v>0</v>
      </c>
    </row>
    <row r="4" spans="2:28" ht="15.75" x14ac:dyDescent="0.25">
      <c r="B4" s="58">
        <v>43983</v>
      </c>
      <c r="C4" s="141">
        <f>SUM(E4:AB4)</f>
        <v>148.26</v>
      </c>
      <c r="D4" s="149"/>
      <c r="E4" s="59">
        <v>4.16</v>
      </c>
      <c r="F4" s="60">
        <v>4.7300000000000004</v>
      </c>
      <c r="G4" s="60">
        <v>4</v>
      </c>
      <c r="H4" s="60">
        <v>6.0100000000000016</v>
      </c>
      <c r="I4" s="60">
        <v>2.7100000000000009</v>
      </c>
      <c r="J4" s="60">
        <v>0</v>
      </c>
      <c r="K4" s="60">
        <v>4</v>
      </c>
      <c r="L4" s="60">
        <v>2.3100000000000023</v>
      </c>
      <c r="M4" s="60">
        <v>10.519999999999996</v>
      </c>
      <c r="N4" s="60">
        <v>5.57</v>
      </c>
      <c r="O4" s="60">
        <v>13.059999999999999</v>
      </c>
      <c r="P4" s="60">
        <v>0</v>
      </c>
      <c r="Q4" s="60">
        <v>15.600000000000001</v>
      </c>
      <c r="R4" s="60">
        <v>0</v>
      </c>
      <c r="S4" s="60">
        <v>13.320000000000004</v>
      </c>
      <c r="T4" s="60">
        <v>16.260000000000002</v>
      </c>
      <c r="U4" s="60">
        <v>0.78999999999999915</v>
      </c>
      <c r="V4" s="60">
        <v>0</v>
      </c>
      <c r="W4" s="60">
        <v>0</v>
      </c>
      <c r="X4" s="60">
        <v>0</v>
      </c>
      <c r="Y4" s="60">
        <v>14.68</v>
      </c>
      <c r="Z4" s="60">
        <v>11.100000000000005</v>
      </c>
      <c r="AA4" s="60">
        <v>14.45</v>
      </c>
      <c r="AB4" s="61">
        <v>4.9899999999999984</v>
      </c>
    </row>
    <row r="5" spans="2:28" ht="15.75" x14ac:dyDescent="0.25">
      <c r="B5" s="62">
        <v>43984</v>
      </c>
      <c r="C5" s="137">
        <f t="shared" ref="C5:C33" si="0">SUM(E5:AB5)</f>
        <v>123.69</v>
      </c>
      <c r="D5" s="143"/>
      <c r="E5" s="63">
        <v>5.3099999999999987</v>
      </c>
      <c r="F5" s="64">
        <v>3.1099999999999994</v>
      </c>
      <c r="G5" s="64">
        <v>5.009999999999998</v>
      </c>
      <c r="H5" s="64">
        <v>0</v>
      </c>
      <c r="I5" s="64">
        <v>0</v>
      </c>
      <c r="J5" s="64">
        <v>1.6999999999999993</v>
      </c>
      <c r="K5" s="64">
        <v>2.0199999999999996</v>
      </c>
      <c r="L5" s="64">
        <v>0</v>
      </c>
      <c r="M5" s="64">
        <v>0</v>
      </c>
      <c r="N5" s="64">
        <v>14.84</v>
      </c>
      <c r="O5" s="64">
        <v>17.100000000000001</v>
      </c>
      <c r="P5" s="64">
        <v>3.8900000000000006</v>
      </c>
      <c r="Q5" s="64">
        <v>1.1700000000000017</v>
      </c>
      <c r="R5" s="64">
        <v>18.93</v>
      </c>
      <c r="S5" s="64">
        <v>0.98999999999999844</v>
      </c>
      <c r="T5" s="64">
        <v>0</v>
      </c>
      <c r="U5" s="64">
        <v>1.4899999999999984</v>
      </c>
      <c r="V5" s="64">
        <v>6.1400000000000006</v>
      </c>
      <c r="W5" s="64">
        <v>19.3</v>
      </c>
      <c r="X5" s="64">
        <v>17.82</v>
      </c>
      <c r="Y5" s="64">
        <v>3.3299999999999983</v>
      </c>
      <c r="Z5" s="64">
        <v>0</v>
      </c>
      <c r="AA5" s="64">
        <v>1.0100000000000016</v>
      </c>
      <c r="AB5" s="65">
        <v>0.53000000000000114</v>
      </c>
    </row>
    <row r="6" spans="2:28" ht="15.75" x14ac:dyDescent="0.25">
      <c r="B6" s="62">
        <v>43985</v>
      </c>
      <c r="C6" s="137">
        <f t="shared" si="0"/>
        <v>189.15</v>
      </c>
      <c r="D6" s="143"/>
      <c r="E6" s="63">
        <v>7.879999999999999</v>
      </c>
      <c r="F6" s="64">
        <v>0.21000000000000085</v>
      </c>
      <c r="G6" s="64">
        <v>0</v>
      </c>
      <c r="H6" s="64">
        <v>0</v>
      </c>
      <c r="I6" s="64">
        <v>4.18</v>
      </c>
      <c r="J6" s="64">
        <v>7.0699999999999967</v>
      </c>
      <c r="K6" s="64">
        <v>7.8599999999999994</v>
      </c>
      <c r="L6" s="64">
        <v>7.2100000000000009</v>
      </c>
      <c r="M6" s="64">
        <v>11.090000000000003</v>
      </c>
      <c r="N6" s="64">
        <v>19.97</v>
      </c>
      <c r="O6" s="64">
        <v>20.089999999999996</v>
      </c>
      <c r="P6" s="64">
        <v>18.97</v>
      </c>
      <c r="Q6" s="64">
        <v>14.5</v>
      </c>
      <c r="R6" s="64">
        <v>16.470000000000002</v>
      </c>
      <c r="S6" s="64">
        <v>14.559999999999999</v>
      </c>
      <c r="T6" s="64">
        <v>5.52</v>
      </c>
      <c r="U6" s="64">
        <v>0.51000000000000156</v>
      </c>
      <c r="V6" s="64">
        <v>1.3200000000000003</v>
      </c>
      <c r="W6" s="64">
        <v>3.2799999999999976</v>
      </c>
      <c r="X6" s="64">
        <v>0</v>
      </c>
      <c r="Y6" s="64">
        <v>0</v>
      </c>
      <c r="Z6" s="64">
        <v>6.27</v>
      </c>
      <c r="AA6" s="64">
        <v>14.23</v>
      </c>
      <c r="AB6" s="65">
        <v>7.9600000000000009</v>
      </c>
    </row>
    <row r="7" spans="2:28" ht="15.75" x14ac:dyDescent="0.25">
      <c r="B7" s="62">
        <v>43986</v>
      </c>
      <c r="C7" s="137">
        <f t="shared" si="0"/>
        <v>73.87</v>
      </c>
      <c r="D7" s="143"/>
      <c r="E7" s="63">
        <v>1.4600000000000009</v>
      </c>
      <c r="F7" s="64">
        <v>0</v>
      </c>
      <c r="G7" s="64">
        <v>0</v>
      </c>
      <c r="H7" s="64">
        <v>3.879999999999999</v>
      </c>
      <c r="I7" s="64">
        <v>9</v>
      </c>
      <c r="J7" s="64">
        <v>5.07</v>
      </c>
      <c r="K7" s="64">
        <v>4.8900000000000006</v>
      </c>
      <c r="L7" s="64">
        <v>0</v>
      </c>
      <c r="M7" s="64">
        <v>0</v>
      </c>
      <c r="N7" s="64">
        <v>0</v>
      </c>
      <c r="O7" s="64">
        <v>8.8999999999999986</v>
      </c>
      <c r="P7" s="64">
        <v>8.34</v>
      </c>
      <c r="Q7" s="64">
        <v>4</v>
      </c>
      <c r="R7" s="64">
        <v>4.5199999999999996</v>
      </c>
      <c r="S7" s="64">
        <v>16.040000000000003</v>
      </c>
      <c r="T7" s="64">
        <v>0.17999999999999972</v>
      </c>
      <c r="U7" s="64">
        <v>0</v>
      </c>
      <c r="V7" s="64">
        <v>2.9699999999999989</v>
      </c>
      <c r="W7" s="64">
        <v>0</v>
      </c>
      <c r="X7" s="64">
        <v>0</v>
      </c>
      <c r="Y7" s="64">
        <v>0</v>
      </c>
      <c r="Z7" s="64">
        <v>0.62000000000000099</v>
      </c>
      <c r="AA7" s="64">
        <v>0</v>
      </c>
      <c r="AB7" s="65">
        <v>4</v>
      </c>
    </row>
    <row r="8" spans="2:28" ht="15.75" x14ac:dyDescent="0.25">
      <c r="B8" s="62">
        <v>43987</v>
      </c>
      <c r="C8" s="137">
        <f t="shared" si="0"/>
        <v>139.82999999999998</v>
      </c>
      <c r="D8" s="143"/>
      <c r="E8" s="63">
        <v>4.9400000000000013</v>
      </c>
      <c r="F8" s="64">
        <v>1.2600000000000016</v>
      </c>
      <c r="G8" s="64">
        <v>0</v>
      </c>
      <c r="H8" s="64">
        <v>0</v>
      </c>
      <c r="I8" s="64">
        <v>0</v>
      </c>
      <c r="J8" s="64">
        <v>0</v>
      </c>
      <c r="K8" s="64">
        <v>5.59</v>
      </c>
      <c r="L8" s="64">
        <v>1.1499999999999986</v>
      </c>
      <c r="M8" s="64">
        <v>13.39</v>
      </c>
      <c r="N8" s="64">
        <v>9.1999999999999993</v>
      </c>
      <c r="O8" s="64">
        <v>17.060000000000002</v>
      </c>
      <c r="P8" s="64">
        <v>12.800000000000004</v>
      </c>
      <c r="Q8" s="64">
        <v>3.4599999999999973</v>
      </c>
      <c r="R8" s="64">
        <v>0</v>
      </c>
      <c r="S8" s="64">
        <v>10.899999999999999</v>
      </c>
      <c r="T8" s="64">
        <v>7.6699999999999982</v>
      </c>
      <c r="U8" s="64">
        <v>5.5100000000000016</v>
      </c>
      <c r="V8" s="64">
        <v>19.940000000000001</v>
      </c>
      <c r="W8" s="64">
        <v>16.2</v>
      </c>
      <c r="X8" s="64">
        <v>7.7299999999999969</v>
      </c>
      <c r="Y8" s="64">
        <v>0</v>
      </c>
      <c r="Z8" s="64">
        <v>3.0300000000000011</v>
      </c>
      <c r="AA8" s="64">
        <v>0</v>
      </c>
      <c r="AB8" s="65">
        <v>0</v>
      </c>
    </row>
    <row r="9" spans="2:28" ht="15.75" x14ac:dyDescent="0.25">
      <c r="B9" s="62">
        <v>43988</v>
      </c>
      <c r="C9" s="137">
        <f t="shared" si="0"/>
        <v>163.14000000000004</v>
      </c>
      <c r="D9" s="143"/>
      <c r="E9" s="63">
        <v>6.98</v>
      </c>
      <c r="F9" s="64">
        <v>4.870000000000001</v>
      </c>
      <c r="G9" s="64">
        <v>4.9699999999999989</v>
      </c>
      <c r="H9" s="64">
        <v>4.9499999999999993</v>
      </c>
      <c r="I9" s="64">
        <v>4.9800000000000004</v>
      </c>
      <c r="J9" s="64">
        <v>4.9899999999999984</v>
      </c>
      <c r="K9" s="64">
        <v>5</v>
      </c>
      <c r="L9" s="64">
        <v>0</v>
      </c>
      <c r="M9" s="64">
        <v>1.9200000000000017</v>
      </c>
      <c r="N9" s="64">
        <v>12.830000000000005</v>
      </c>
      <c r="O9" s="64">
        <v>3.8200000000000003</v>
      </c>
      <c r="P9" s="64">
        <v>2.09</v>
      </c>
      <c r="Q9" s="64">
        <v>19.779999999999998</v>
      </c>
      <c r="R9" s="64">
        <v>18.150000000000006</v>
      </c>
      <c r="S9" s="64">
        <v>15.850000000000005</v>
      </c>
      <c r="T9" s="64">
        <v>4.16</v>
      </c>
      <c r="U9" s="64">
        <v>0.89999999999999858</v>
      </c>
      <c r="V9" s="64">
        <v>5.6700000000000017</v>
      </c>
      <c r="W9" s="64">
        <v>0.17000000000000171</v>
      </c>
      <c r="X9" s="64">
        <v>6.2900000000000027</v>
      </c>
      <c r="Y9" s="64">
        <v>16.53</v>
      </c>
      <c r="Z9" s="64">
        <v>10.430000000000003</v>
      </c>
      <c r="AA9" s="64">
        <v>7.6400000000000041</v>
      </c>
      <c r="AB9" s="65">
        <v>0.17000000000000171</v>
      </c>
    </row>
    <row r="10" spans="2:28" ht="15.75" x14ac:dyDescent="0.25">
      <c r="B10" s="62">
        <v>43989</v>
      </c>
      <c r="C10" s="137">
        <f t="shared" si="0"/>
        <v>236.83000000000004</v>
      </c>
      <c r="D10" s="143"/>
      <c r="E10" s="63">
        <v>7.009999999999998</v>
      </c>
      <c r="F10" s="64">
        <v>8.9899999999999984</v>
      </c>
      <c r="G10" s="64">
        <v>9</v>
      </c>
      <c r="H10" s="64">
        <v>9</v>
      </c>
      <c r="I10" s="64">
        <v>9</v>
      </c>
      <c r="J10" s="64">
        <v>9</v>
      </c>
      <c r="K10" s="64">
        <v>9</v>
      </c>
      <c r="L10" s="64">
        <v>7.6199999999999974</v>
      </c>
      <c r="M10" s="64">
        <v>0</v>
      </c>
      <c r="N10" s="64">
        <v>14.71</v>
      </c>
      <c r="O10" s="64">
        <v>20.029999999999998</v>
      </c>
      <c r="P10" s="64">
        <v>19.909999999999997</v>
      </c>
      <c r="Q10" s="64">
        <v>19.899999999999999</v>
      </c>
      <c r="R10" s="64">
        <v>8.11</v>
      </c>
      <c r="S10" s="64">
        <v>2.5500000000000007</v>
      </c>
      <c r="T10" s="64">
        <v>8.66</v>
      </c>
      <c r="U10" s="64">
        <v>19.950000000000003</v>
      </c>
      <c r="V10" s="64">
        <v>5.5100000000000016</v>
      </c>
      <c r="W10" s="64">
        <v>0</v>
      </c>
      <c r="X10" s="64">
        <v>0</v>
      </c>
      <c r="Y10" s="64">
        <v>3.2399999999999984</v>
      </c>
      <c r="Z10" s="64">
        <v>20.97</v>
      </c>
      <c r="AA10" s="64">
        <v>21.090000000000003</v>
      </c>
      <c r="AB10" s="65">
        <v>3.5799999999999983</v>
      </c>
    </row>
    <row r="11" spans="2:28" ht="15.75" x14ac:dyDescent="0.25">
      <c r="B11" s="62">
        <v>43990</v>
      </c>
      <c r="C11" s="137">
        <f t="shared" si="0"/>
        <v>75.02000000000001</v>
      </c>
      <c r="D11" s="143"/>
      <c r="E11" s="63">
        <v>4.0600000000000023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4.879999999999999</v>
      </c>
      <c r="N11" s="64">
        <v>3.09</v>
      </c>
      <c r="O11" s="64">
        <v>10.120000000000001</v>
      </c>
      <c r="P11" s="64">
        <v>8.0299999999999976</v>
      </c>
      <c r="Q11" s="64">
        <v>5.43</v>
      </c>
      <c r="R11" s="64">
        <v>7.8800000000000026</v>
      </c>
      <c r="S11" s="64">
        <v>12.239999999999998</v>
      </c>
      <c r="T11" s="64">
        <v>13.11</v>
      </c>
      <c r="U11" s="64">
        <v>2.120000000000001</v>
      </c>
      <c r="V11" s="64">
        <v>0.62000000000000099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3.4400000000000013</v>
      </c>
    </row>
    <row r="12" spans="2:28" ht="15.75" x14ac:dyDescent="0.25">
      <c r="B12" s="62">
        <v>43991</v>
      </c>
      <c r="C12" s="137">
        <f t="shared" si="0"/>
        <v>154.09000000000003</v>
      </c>
      <c r="D12" s="143"/>
      <c r="E12" s="63">
        <v>1.3099999999999987</v>
      </c>
      <c r="F12" s="64">
        <v>1.7399999999999984</v>
      </c>
      <c r="G12" s="64">
        <v>0</v>
      </c>
      <c r="H12" s="64">
        <v>0</v>
      </c>
      <c r="I12" s="64">
        <v>0</v>
      </c>
      <c r="J12" s="64">
        <v>0</v>
      </c>
      <c r="K12" s="64">
        <v>2.7699999999999996</v>
      </c>
      <c r="L12" s="64">
        <v>0</v>
      </c>
      <c r="M12" s="64">
        <v>16.060000000000002</v>
      </c>
      <c r="N12" s="64">
        <v>16.849999999999998</v>
      </c>
      <c r="O12" s="64">
        <v>16.090000000000003</v>
      </c>
      <c r="P12" s="64">
        <v>15.479999999999997</v>
      </c>
      <c r="Q12" s="64">
        <v>11.659999999999997</v>
      </c>
      <c r="R12" s="64">
        <v>2.4400000000000013</v>
      </c>
      <c r="S12" s="64">
        <v>16.680000000000003</v>
      </c>
      <c r="T12" s="64">
        <v>2.6300000000000026</v>
      </c>
      <c r="U12" s="64">
        <v>5.8100000000000023</v>
      </c>
      <c r="V12" s="64">
        <v>8.9499999999999993</v>
      </c>
      <c r="W12" s="64">
        <v>0</v>
      </c>
      <c r="X12" s="64">
        <v>0</v>
      </c>
      <c r="Y12" s="64">
        <v>12.91</v>
      </c>
      <c r="Z12" s="64">
        <v>14.579999999999998</v>
      </c>
      <c r="AA12" s="64">
        <v>8.129999999999999</v>
      </c>
      <c r="AB12" s="65">
        <v>0</v>
      </c>
    </row>
    <row r="13" spans="2:28" ht="15.75" x14ac:dyDescent="0.25">
      <c r="B13" s="62">
        <v>43992</v>
      </c>
      <c r="C13" s="137">
        <f t="shared" si="0"/>
        <v>177.98000000000002</v>
      </c>
      <c r="D13" s="143"/>
      <c r="E13" s="63">
        <v>0</v>
      </c>
      <c r="F13" s="64">
        <v>8.7399999999999984</v>
      </c>
      <c r="G13" s="64">
        <v>8.93</v>
      </c>
      <c r="H13" s="64">
        <v>9</v>
      </c>
      <c r="I13" s="64">
        <v>8.02</v>
      </c>
      <c r="J13" s="64">
        <v>0</v>
      </c>
      <c r="K13" s="64">
        <v>5.0600000000000023</v>
      </c>
      <c r="L13" s="64">
        <v>5.0300000000000011</v>
      </c>
      <c r="M13" s="64">
        <v>14.130000000000003</v>
      </c>
      <c r="N13" s="64">
        <v>18.440000000000001</v>
      </c>
      <c r="O13" s="64">
        <v>21.290000000000003</v>
      </c>
      <c r="P13" s="64">
        <v>8.2100000000000009</v>
      </c>
      <c r="Q13" s="64">
        <v>12.64</v>
      </c>
      <c r="R13" s="64">
        <v>16.070000000000004</v>
      </c>
      <c r="S13" s="64">
        <v>19.380000000000003</v>
      </c>
      <c r="T13" s="64">
        <v>0</v>
      </c>
      <c r="U13" s="64">
        <v>14.919999999999998</v>
      </c>
      <c r="V13" s="64">
        <v>5.9399999999999977</v>
      </c>
      <c r="W13" s="64">
        <v>0</v>
      </c>
      <c r="X13" s="64">
        <v>0</v>
      </c>
      <c r="Y13" s="64">
        <v>2.1799999999999997</v>
      </c>
      <c r="Z13" s="64">
        <v>0</v>
      </c>
      <c r="AA13" s="64">
        <v>0</v>
      </c>
      <c r="AB13" s="65">
        <v>0</v>
      </c>
    </row>
    <row r="14" spans="2:28" ht="15.75" x14ac:dyDescent="0.25">
      <c r="B14" s="62">
        <v>43993</v>
      </c>
      <c r="C14" s="137">
        <f t="shared" si="0"/>
        <v>76.439999999999984</v>
      </c>
      <c r="D14" s="143"/>
      <c r="E14" s="63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5.84</v>
      </c>
      <c r="N14" s="64">
        <v>4.1499999999999986</v>
      </c>
      <c r="O14" s="64">
        <v>14.699999999999996</v>
      </c>
      <c r="P14" s="64">
        <v>16.66</v>
      </c>
      <c r="Q14" s="64">
        <v>9.6299999999999955</v>
      </c>
      <c r="R14" s="64">
        <v>5.8800000000000026</v>
      </c>
      <c r="S14" s="64">
        <v>0.55999999999999872</v>
      </c>
      <c r="T14" s="64">
        <v>0</v>
      </c>
      <c r="U14" s="64">
        <v>0</v>
      </c>
      <c r="V14" s="64">
        <v>0</v>
      </c>
      <c r="W14" s="64">
        <v>5.16</v>
      </c>
      <c r="X14" s="64">
        <v>0</v>
      </c>
      <c r="Y14" s="64">
        <v>0</v>
      </c>
      <c r="Z14" s="64">
        <v>0</v>
      </c>
      <c r="AA14" s="64">
        <v>13.86</v>
      </c>
      <c r="AB14" s="65">
        <v>0</v>
      </c>
    </row>
    <row r="15" spans="2:28" ht="15.75" x14ac:dyDescent="0.25">
      <c r="B15" s="62">
        <v>43994</v>
      </c>
      <c r="C15" s="137">
        <f t="shared" si="0"/>
        <v>246.69</v>
      </c>
      <c r="D15" s="143"/>
      <c r="E15" s="63">
        <v>7.5600000000000023</v>
      </c>
      <c r="F15" s="64">
        <v>5.73</v>
      </c>
      <c r="G15" s="64">
        <v>7.2399999999999984</v>
      </c>
      <c r="H15" s="64">
        <v>8.6000000000000014</v>
      </c>
      <c r="I15" s="64">
        <v>8.9499999999999993</v>
      </c>
      <c r="J15" s="64">
        <v>3.9200000000000017</v>
      </c>
      <c r="K15" s="64">
        <v>7.879999999999999</v>
      </c>
      <c r="L15" s="64">
        <v>0.67999999999999972</v>
      </c>
      <c r="M15" s="64">
        <v>4</v>
      </c>
      <c r="N15" s="64">
        <v>3.3499999999999979</v>
      </c>
      <c r="O15" s="64">
        <v>14.560000000000002</v>
      </c>
      <c r="P15" s="64">
        <v>19.27</v>
      </c>
      <c r="Q15" s="64">
        <v>20.64</v>
      </c>
      <c r="R15" s="64">
        <v>19.129999999999995</v>
      </c>
      <c r="S15" s="64">
        <v>11.540000000000003</v>
      </c>
      <c r="T15" s="64">
        <v>0</v>
      </c>
      <c r="U15" s="64">
        <v>15.340000000000003</v>
      </c>
      <c r="V15" s="64">
        <v>19.979999999999997</v>
      </c>
      <c r="W15" s="64">
        <v>17.739999999999998</v>
      </c>
      <c r="X15" s="64">
        <v>12.140000000000004</v>
      </c>
      <c r="Y15" s="64">
        <v>20.47</v>
      </c>
      <c r="Z15" s="64">
        <v>4.0800000000000018</v>
      </c>
      <c r="AA15" s="64">
        <v>13.89</v>
      </c>
      <c r="AB15" s="65">
        <v>0</v>
      </c>
    </row>
    <row r="16" spans="2:28" ht="15.75" x14ac:dyDescent="0.25">
      <c r="B16" s="62">
        <v>43995</v>
      </c>
      <c r="C16" s="137">
        <f t="shared" si="0"/>
        <v>207.27</v>
      </c>
      <c r="D16" s="143"/>
      <c r="E16" s="63">
        <v>7.09</v>
      </c>
      <c r="F16" s="64">
        <v>8.7800000000000011</v>
      </c>
      <c r="G16" s="64">
        <v>8.9899999999999984</v>
      </c>
      <c r="H16" s="64">
        <v>8.7100000000000009</v>
      </c>
      <c r="I16" s="64">
        <v>4.9800000000000004</v>
      </c>
      <c r="J16" s="64">
        <v>5</v>
      </c>
      <c r="K16" s="64">
        <v>5</v>
      </c>
      <c r="L16" s="64">
        <v>0</v>
      </c>
      <c r="M16" s="64">
        <v>0</v>
      </c>
      <c r="N16" s="64">
        <v>1.8199999999999967</v>
      </c>
      <c r="O16" s="64">
        <v>8.89</v>
      </c>
      <c r="P16" s="64">
        <v>20.22</v>
      </c>
      <c r="Q16" s="64">
        <v>16.16</v>
      </c>
      <c r="R16" s="64">
        <v>18.540000000000003</v>
      </c>
      <c r="S16" s="64">
        <v>15.149999999999999</v>
      </c>
      <c r="T16" s="64">
        <v>0</v>
      </c>
      <c r="U16" s="64">
        <v>8.5</v>
      </c>
      <c r="V16" s="64">
        <v>0</v>
      </c>
      <c r="W16" s="64">
        <v>0</v>
      </c>
      <c r="X16" s="64">
        <v>3.4600000000000009</v>
      </c>
      <c r="Y16" s="64">
        <v>19.779999999999998</v>
      </c>
      <c r="Z16" s="64">
        <v>12.309999999999999</v>
      </c>
      <c r="AA16" s="64">
        <v>16.920000000000002</v>
      </c>
      <c r="AB16" s="65">
        <v>16.97</v>
      </c>
    </row>
    <row r="17" spans="2:28" ht="15.75" x14ac:dyDescent="0.25">
      <c r="B17" s="62">
        <v>43996</v>
      </c>
      <c r="C17" s="137">
        <f t="shared" si="0"/>
        <v>209.14000000000004</v>
      </c>
      <c r="D17" s="143"/>
      <c r="E17" s="63">
        <v>7.52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4.4599999999999973</v>
      </c>
      <c r="N17" s="64">
        <v>19.679999999999996</v>
      </c>
      <c r="O17" s="64">
        <v>20.64</v>
      </c>
      <c r="P17" s="64">
        <v>18.650000000000002</v>
      </c>
      <c r="Q17" s="64">
        <v>18.359999999999996</v>
      </c>
      <c r="R17" s="64">
        <v>14.559999999999995</v>
      </c>
      <c r="S17" s="64">
        <v>14.020000000000003</v>
      </c>
      <c r="T17" s="64">
        <v>15.459999999999997</v>
      </c>
      <c r="U17" s="64">
        <v>11.669999999999998</v>
      </c>
      <c r="V17" s="64">
        <v>3.6199999999999974</v>
      </c>
      <c r="W17" s="64">
        <v>19.72</v>
      </c>
      <c r="X17" s="64">
        <v>15.330000000000005</v>
      </c>
      <c r="Y17" s="64">
        <v>18.059999999999999</v>
      </c>
      <c r="Z17" s="64">
        <v>7.3900000000000006</v>
      </c>
      <c r="AA17" s="64">
        <v>0</v>
      </c>
      <c r="AB17" s="65">
        <v>0</v>
      </c>
    </row>
    <row r="18" spans="2:28" ht="15.75" x14ac:dyDescent="0.25">
      <c r="B18" s="62">
        <v>43997</v>
      </c>
      <c r="C18" s="137">
        <f t="shared" si="0"/>
        <v>156.77000000000001</v>
      </c>
      <c r="D18" s="143"/>
      <c r="E18" s="63">
        <v>4.75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0.64000000000000057</v>
      </c>
      <c r="P18" s="64">
        <v>4.3300000000000018</v>
      </c>
      <c r="Q18" s="64">
        <v>15</v>
      </c>
      <c r="R18" s="64">
        <v>19.730000000000004</v>
      </c>
      <c r="S18" s="64">
        <v>16.799999999999997</v>
      </c>
      <c r="T18" s="64">
        <v>7.6599999999999966</v>
      </c>
      <c r="U18" s="64">
        <v>16.900000000000006</v>
      </c>
      <c r="V18" s="64">
        <v>11.819999999999997</v>
      </c>
      <c r="W18" s="64">
        <v>15.700000000000003</v>
      </c>
      <c r="X18" s="64">
        <v>7.7100000000000009</v>
      </c>
      <c r="Y18" s="64">
        <v>14.68</v>
      </c>
      <c r="Z18" s="64">
        <v>0</v>
      </c>
      <c r="AA18" s="64">
        <v>2.0599999999999987</v>
      </c>
      <c r="AB18" s="65">
        <v>18.989999999999998</v>
      </c>
    </row>
    <row r="19" spans="2:28" ht="15.75" x14ac:dyDescent="0.25">
      <c r="B19" s="62">
        <v>43998</v>
      </c>
      <c r="C19" s="137">
        <f t="shared" si="0"/>
        <v>123.82999999999998</v>
      </c>
      <c r="D19" s="143"/>
      <c r="E19" s="63">
        <v>8.98</v>
      </c>
      <c r="F19" s="64">
        <v>8.39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1.8399999999999999</v>
      </c>
      <c r="O19" s="64">
        <v>8.6700000000000017</v>
      </c>
      <c r="P19" s="64">
        <v>15.909999999999997</v>
      </c>
      <c r="Q19" s="64">
        <v>11.59</v>
      </c>
      <c r="R19" s="64">
        <v>18.86</v>
      </c>
      <c r="S19" s="64">
        <v>7.93</v>
      </c>
      <c r="T19" s="64">
        <v>0</v>
      </c>
      <c r="U19" s="64">
        <v>18.819999999999997</v>
      </c>
      <c r="V19" s="64">
        <v>2.6900000000000013</v>
      </c>
      <c r="W19" s="64">
        <v>7.6099999999999994</v>
      </c>
      <c r="X19" s="64">
        <v>0.33999999999999986</v>
      </c>
      <c r="Y19" s="64">
        <v>0</v>
      </c>
      <c r="Z19" s="64">
        <v>12.200000000000003</v>
      </c>
      <c r="AA19" s="64">
        <v>0</v>
      </c>
      <c r="AB19" s="65">
        <v>0</v>
      </c>
    </row>
    <row r="20" spans="2:28" ht="15.75" x14ac:dyDescent="0.25">
      <c r="B20" s="62">
        <v>43999</v>
      </c>
      <c r="C20" s="137">
        <f t="shared" si="0"/>
        <v>179.45000000000002</v>
      </c>
      <c r="D20" s="143"/>
      <c r="E20" s="63">
        <v>7.5500000000000007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7.68</v>
      </c>
      <c r="N20" s="64">
        <v>17.7</v>
      </c>
      <c r="O20" s="64">
        <v>15.77</v>
      </c>
      <c r="P20" s="64">
        <v>14.29</v>
      </c>
      <c r="Q20" s="64">
        <v>5.23</v>
      </c>
      <c r="R20" s="64">
        <v>14.309999999999999</v>
      </c>
      <c r="S20" s="64">
        <v>14.409999999999997</v>
      </c>
      <c r="T20" s="64">
        <v>19.580000000000002</v>
      </c>
      <c r="U20" s="64">
        <v>21.259999999999998</v>
      </c>
      <c r="V20" s="64">
        <v>16.450000000000003</v>
      </c>
      <c r="W20" s="64">
        <v>10.46</v>
      </c>
      <c r="X20" s="64">
        <v>0</v>
      </c>
      <c r="Y20" s="64">
        <v>5.48</v>
      </c>
      <c r="Z20" s="64">
        <v>3.370000000000001</v>
      </c>
      <c r="AA20" s="64">
        <v>3.16</v>
      </c>
      <c r="AB20" s="65">
        <v>2.75</v>
      </c>
    </row>
    <row r="21" spans="2:28" ht="15.75" x14ac:dyDescent="0.25">
      <c r="B21" s="62">
        <v>44000</v>
      </c>
      <c r="C21" s="137">
        <f t="shared" si="0"/>
        <v>153.44999999999999</v>
      </c>
      <c r="D21" s="143"/>
      <c r="E21" s="63">
        <v>5.4699999999999989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12.79</v>
      </c>
      <c r="P21" s="64">
        <v>17.8</v>
      </c>
      <c r="Q21" s="64">
        <v>16.919999999999998</v>
      </c>
      <c r="R21" s="64">
        <v>13.089999999999996</v>
      </c>
      <c r="S21" s="64">
        <v>13.280000000000001</v>
      </c>
      <c r="T21" s="64">
        <v>8.629999999999999</v>
      </c>
      <c r="U21" s="64">
        <v>8.7800000000000011</v>
      </c>
      <c r="V21" s="64">
        <v>16.750000000000004</v>
      </c>
      <c r="W21" s="64">
        <v>0</v>
      </c>
      <c r="X21" s="64">
        <v>4.5500000000000007</v>
      </c>
      <c r="Y21" s="64">
        <v>14.079999999999998</v>
      </c>
      <c r="Z21" s="64">
        <v>5.5</v>
      </c>
      <c r="AA21" s="64">
        <v>15.810000000000002</v>
      </c>
      <c r="AB21" s="65">
        <v>0</v>
      </c>
    </row>
    <row r="22" spans="2:28" ht="15.75" x14ac:dyDescent="0.25">
      <c r="B22" s="62">
        <v>44001</v>
      </c>
      <c r="C22" s="137">
        <f t="shared" si="0"/>
        <v>181.35000000000002</v>
      </c>
      <c r="D22" s="143"/>
      <c r="E22" s="63">
        <v>4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12.530000000000001</v>
      </c>
      <c r="O22" s="64">
        <v>10.690000000000001</v>
      </c>
      <c r="P22" s="64">
        <v>18.419999999999998</v>
      </c>
      <c r="Q22" s="64">
        <v>19.169999999999998</v>
      </c>
      <c r="R22" s="64">
        <v>8.7899999999999956</v>
      </c>
      <c r="S22" s="64">
        <v>19.950000000000003</v>
      </c>
      <c r="T22" s="64">
        <v>0</v>
      </c>
      <c r="U22" s="64">
        <v>21.17</v>
      </c>
      <c r="V22" s="64">
        <v>19.450000000000003</v>
      </c>
      <c r="W22" s="64">
        <v>2.7399999999999984</v>
      </c>
      <c r="X22" s="64">
        <v>0</v>
      </c>
      <c r="Y22" s="64">
        <v>13.11</v>
      </c>
      <c r="Z22" s="64">
        <v>11.89</v>
      </c>
      <c r="AA22" s="64">
        <v>18.279999999999994</v>
      </c>
      <c r="AB22" s="65">
        <v>1.1600000000000001</v>
      </c>
    </row>
    <row r="23" spans="2:28" ht="15.75" x14ac:dyDescent="0.25">
      <c r="B23" s="62">
        <v>44002</v>
      </c>
      <c r="C23" s="137">
        <f t="shared" si="0"/>
        <v>153.49999999999994</v>
      </c>
      <c r="D23" s="143"/>
      <c r="E23" s="63">
        <v>3.0199999999999996</v>
      </c>
      <c r="F23" s="64">
        <v>7.59</v>
      </c>
      <c r="G23" s="64">
        <v>0.17000000000000171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16.990000000000002</v>
      </c>
      <c r="P23" s="64">
        <v>20.47</v>
      </c>
      <c r="Q23" s="64">
        <v>17.64</v>
      </c>
      <c r="R23" s="64">
        <v>14.14</v>
      </c>
      <c r="S23" s="64">
        <v>16.71</v>
      </c>
      <c r="T23" s="64">
        <v>0</v>
      </c>
      <c r="U23" s="64">
        <v>0</v>
      </c>
      <c r="V23" s="64">
        <v>2.879999999999999</v>
      </c>
      <c r="W23" s="64">
        <v>20.190000000000005</v>
      </c>
      <c r="X23" s="64">
        <v>19.349999999999998</v>
      </c>
      <c r="Y23" s="64">
        <v>4.7299999999999969</v>
      </c>
      <c r="Z23" s="64">
        <v>7.2999999999999972</v>
      </c>
      <c r="AA23" s="64">
        <v>2.3200000000000003</v>
      </c>
      <c r="AB23" s="65">
        <v>0</v>
      </c>
    </row>
    <row r="24" spans="2:28" ht="15.75" x14ac:dyDescent="0.25">
      <c r="B24" s="62">
        <v>44003</v>
      </c>
      <c r="C24" s="137">
        <f t="shared" si="0"/>
        <v>106.93</v>
      </c>
      <c r="D24" s="143"/>
      <c r="E24" s="63">
        <v>0</v>
      </c>
      <c r="F24" s="64">
        <v>7.7600000000000016</v>
      </c>
      <c r="G24" s="64">
        <v>5.3599999999999994</v>
      </c>
      <c r="H24" s="64">
        <v>8.9600000000000009</v>
      </c>
      <c r="I24" s="64">
        <v>5.98</v>
      </c>
      <c r="J24" s="64">
        <v>4.9699999999999989</v>
      </c>
      <c r="K24" s="64">
        <v>4.9800000000000004</v>
      </c>
      <c r="L24" s="64">
        <v>0.42000000000000171</v>
      </c>
      <c r="M24" s="64">
        <v>0</v>
      </c>
      <c r="N24" s="64">
        <v>7.5200000000000031</v>
      </c>
      <c r="O24" s="64">
        <v>19.510000000000002</v>
      </c>
      <c r="P24" s="64">
        <v>16.439999999999998</v>
      </c>
      <c r="Q24" s="64">
        <v>4.1499999999999986</v>
      </c>
      <c r="R24" s="64">
        <v>0</v>
      </c>
      <c r="S24" s="64">
        <v>0.30999999999999872</v>
      </c>
      <c r="T24" s="64">
        <v>0</v>
      </c>
      <c r="U24" s="64">
        <v>3.620000000000001</v>
      </c>
      <c r="V24" s="64">
        <v>1.5399999999999991</v>
      </c>
      <c r="W24" s="64">
        <v>0</v>
      </c>
      <c r="X24" s="64">
        <v>0</v>
      </c>
      <c r="Y24" s="64">
        <v>4.7699999999999996</v>
      </c>
      <c r="Z24" s="64">
        <v>2.6400000000000006</v>
      </c>
      <c r="AA24" s="64">
        <v>8</v>
      </c>
      <c r="AB24" s="65">
        <v>0</v>
      </c>
    </row>
    <row r="25" spans="2:28" ht="15.75" x14ac:dyDescent="0.25">
      <c r="B25" s="62">
        <v>44004</v>
      </c>
      <c r="C25" s="137">
        <f t="shared" si="0"/>
        <v>137.52999999999997</v>
      </c>
      <c r="D25" s="143"/>
      <c r="E25" s="63">
        <v>3.7099999999999973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8.6499999999999986</v>
      </c>
      <c r="O25" s="64">
        <v>18.29</v>
      </c>
      <c r="P25" s="64">
        <v>17.8</v>
      </c>
      <c r="Q25" s="64">
        <v>18.670000000000002</v>
      </c>
      <c r="R25" s="64">
        <v>16.13</v>
      </c>
      <c r="S25" s="64">
        <v>14.940000000000001</v>
      </c>
      <c r="T25" s="64">
        <v>2.3300000000000018</v>
      </c>
      <c r="U25" s="64">
        <v>1.6600000000000001</v>
      </c>
      <c r="V25" s="64">
        <v>0.76999999999999957</v>
      </c>
      <c r="W25" s="64">
        <v>5.370000000000001</v>
      </c>
      <c r="X25" s="64">
        <v>11.969999999999999</v>
      </c>
      <c r="Y25" s="64">
        <v>10.23</v>
      </c>
      <c r="Z25" s="64">
        <v>0</v>
      </c>
      <c r="AA25" s="64">
        <v>2.2000000000000028</v>
      </c>
      <c r="AB25" s="65">
        <v>4.8099999999999987</v>
      </c>
    </row>
    <row r="26" spans="2:28" ht="15.75" x14ac:dyDescent="0.25">
      <c r="B26" s="62">
        <v>44005</v>
      </c>
      <c r="C26" s="137">
        <f t="shared" si="0"/>
        <v>161.87999999999997</v>
      </c>
      <c r="D26" s="143"/>
      <c r="E26" s="63">
        <v>4.2000000000000028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1.7300000000000004</v>
      </c>
      <c r="N26" s="64">
        <v>16.890000000000004</v>
      </c>
      <c r="O26" s="64">
        <v>16.87</v>
      </c>
      <c r="P26" s="64">
        <v>11.439999999999998</v>
      </c>
      <c r="Q26" s="64">
        <v>9.6000000000000014</v>
      </c>
      <c r="R26" s="64">
        <v>19.919999999999998</v>
      </c>
      <c r="S26" s="64">
        <v>16.220000000000002</v>
      </c>
      <c r="T26" s="64">
        <v>11.489999999999998</v>
      </c>
      <c r="U26" s="64">
        <v>7.9999999999998295E-2</v>
      </c>
      <c r="V26" s="64">
        <v>8.9400000000000013</v>
      </c>
      <c r="W26" s="64">
        <v>8.91</v>
      </c>
      <c r="X26" s="64">
        <v>8.7600000000000016</v>
      </c>
      <c r="Y26" s="64">
        <v>4</v>
      </c>
      <c r="Z26" s="64">
        <v>10.310000000000002</v>
      </c>
      <c r="AA26" s="64">
        <v>11.57</v>
      </c>
      <c r="AB26" s="65">
        <v>0.94999999999999929</v>
      </c>
    </row>
    <row r="27" spans="2:28" ht="15.75" x14ac:dyDescent="0.25">
      <c r="B27" s="62">
        <v>44006</v>
      </c>
      <c r="C27" s="137">
        <f t="shared" si="0"/>
        <v>144.03</v>
      </c>
      <c r="D27" s="143"/>
      <c r="E27" s="63">
        <v>3.2199999999999989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7.9899999999999984</v>
      </c>
      <c r="N27" s="64">
        <v>13.559999999999999</v>
      </c>
      <c r="O27" s="64">
        <v>10.619999999999997</v>
      </c>
      <c r="P27" s="64">
        <v>6.91</v>
      </c>
      <c r="Q27" s="64">
        <v>0.51000000000000156</v>
      </c>
      <c r="R27" s="64">
        <v>14.700000000000003</v>
      </c>
      <c r="S27" s="64">
        <v>12.829999999999998</v>
      </c>
      <c r="T27" s="64">
        <v>0</v>
      </c>
      <c r="U27" s="64">
        <v>19.93</v>
      </c>
      <c r="V27" s="64">
        <v>10.309999999999999</v>
      </c>
      <c r="W27" s="64">
        <v>3.9699999999999989</v>
      </c>
      <c r="X27" s="64">
        <v>4.1700000000000017</v>
      </c>
      <c r="Y27" s="64">
        <v>7.0799999999999983</v>
      </c>
      <c r="Z27" s="64">
        <v>9.129999999999999</v>
      </c>
      <c r="AA27" s="64">
        <v>17.66</v>
      </c>
      <c r="AB27" s="65">
        <v>1.4400000000000013</v>
      </c>
    </row>
    <row r="28" spans="2:28" ht="15.75" x14ac:dyDescent="0.25">
      <c r="B28" s="62">
        <v>44007</v>
      </c>
      <c r="C28" s="137">
        <f t="shared" si="0"/>
        <v>215.72</v>
      </c>
      <c r="D28" s="143"/>
      <c r="E28" s="63">
        <v>8.0300000000000011</v>
      </c>
      <c r="F28" s="64">
        <v>8.89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14.810000000000002</v>
      </c>
      <c r="O28" s="64">
        <v>13.75</v>
      </c>
      <c r="P28" s="64">
        <v>16.599999999999998</v>
      </c>
      <c r="Q28" s="64">
        <v>5.3099999999999987</v>
      </c>
      <c r="R28" s="64">
        <v>19.54</v>
      </c>
      <c r="S28" s="64">
        <v>17.95</v>
      </c>
      <c r="T28" s="64">
        <v>11.690000000000001</v>
      </c>
      <c r="U28" s="64">
        <v>7.5699999999999967</v>
      </c>
      <c r="V28" s="64">
        <v>20.349999999999998</v>
      </c>
      <c r="W28" s="64">
        <v>4</v>
      </c>
      <c r="X28" s="64">
        <v>2.5100000000000016</v>
      </c>
      <c r="Y28" s="64">
        <v>11.16</v>
      </c>
      <c r="Z28" s="64">
        <v>20.36</v>
      </c>
      <c r="AA28" s="64">
        <v>19.11</v>
      </c>
      <c r="AB28" s="65">
        <v>14.09</v>
      </c>
    </row>
    <row r="29" spans="2:28" ht="15.75" x14ac:dyDescent="0.25">
      <c r="B29" s="62">
        <v>44008</v>
      </c>
      <c r="C29" s="137">
        <f t="shared" si="0"/>
        <v>186.44000000000005</v>
      </c>
      <c r="D29" s="143"/>
      <c r="E29" s="63">
        <v>6.0299999999999976</v>
      </c>
      <c r="F29" s="64">
        <v>8.9699999999999989</v>
      </c>
      <c r="G29" s="64">
        <v>6.509999999999998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10.050000000000001</v>
      </c>
      <c r="N29" s="64">
        <v>15.759999999999998</v>
      </c>
      <c r="O29" s="64">
        <v>16.779999999999998</v>
      </c>
      <c r="P29" s="64">
        <v>20.11</v>
      </c>
      <c r="Q29" s="64">
        <v>18.210000000000004</v>
      </c>
      <c r="R29" s="64">
        <v>19.91</v>
      </c>
      <c r="S29" s="64">
        <v>17.230000000000004</v>
      </c>
      <c r="T29" s="64">
        <v>0.89999999999999858</v>
      </c>
      <c r="U29" s="64">
        <v>0.37000000000000099</v>
      </c>
      <c r="V29" s="64">
        <v>9.5799999999999983</v>
      </c>
      <c r="W29" s="64">
        <v>5.360000000000003</v>
      </c>
      <c r="X29" s="64">
        <v>0.64999999999999858</v>
      </c>
      <c r="Y29" s="64">
        <v>15.719999999999999</v>
      </c>
      <c r="Z29" s="64">
        <v>10.3</v>
      </c>
      <c r="AA29" s="64">
        <v>4</v>
      </c>
      <c r="AB29" s="65">
        <v>0</v>
      </c>
    </row>
    <row r="30" spans="2:28" ht="15.75" x14ac:dyDescent="0.25">
      <c r="B30" s="62">
        <v>44009</v>
      </c>
      <c r="C30" s="137">
        <f t="shared" si="0"/>
        <v>213.92000000000002</v>
      </c>
      <c r="D30" s="143"/>
      <c r="E30" s="63">
        <v>3.4699999999999989</v>
      </c>
      <c r="F30" s="64">
        <v>2.7700000000000031</v>
      </c>
      <c r="G30" s="64">
        <v>8.7899999999999991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9.23</v>
      </c>
      <c r="N30" s="64">
        <v>16.95</v>
      </c>
      <c r="O30" s="64">
        <v>16.439999999999998</v>
      </c>
      <c r="P30" s="64">
        <v>12.61</v>
      </c>
      <c r="Q30" s="64">
        <v>17.55</v>
      </c>
      <c r="R30" s="64">
        <v>15.559999999999999</v>
      </c>
      <c r="S30" s="64">
        <v>19.52</v>
      </c>
      <c r="T30" s="64">
        <v>12.040000000000003</v>
      </c>
      <c r="U30" s="64">
        <v>0</v>
      </c>
      <c r="V30" s="64">
        <v>17.500000000000004</v>
      </c>
      <c r="W30" s="64">
        <v>8.6999999999999993</v>
      </c>
      <c r="X30" s="64">
        <v>1.9999999999999574E-2</v>
      </c>
      <c r="Y30" s="64">
        <v>10.270000000000003</v>
      </c>
      <c r="Z30" s="64">
        <v>20.39</v>
      </c>
      <c r="AA30" s="64">
        <v>17.5</v>
      </c>
      <c r="AB30" s="65">
        <v>4.6099999999999994</v>
      </c>
    </row>
    <row r="31" spans="2:28" ht="15.75" x14ac:dyDescent="0.25">
      <c r="B31" s="62">
        <v>44010</v>
      </c>
      <c r="C31" s="137">
        <f t="shared" si="0"/>
        <v>162.22999999999999</v>
      </c>
      <c r="D31" s="143"/>
      <c r="E31" s="63">
        <v>7.84</v>
      </c>
      <c r="F31" s="64">
        <v>8.5599999999999987</v>
      </c>
      <c r="G31" s="64">
        <v>8.77</v>
      </c>
      <c r="H31" s="64">
        <v>4.7699999999999996</v>
      </c>
      <c r="I31" s="64">
        <v>0</v>
      </c>
      <c r="J31" s="64">
        <v>0</v>
      </c>
      <c r="K31" s="64">
        <v>0</v>
      </c>
      <c r="L31" s="64">
        <v>3.129999999999999</v>
      </c>
      <c r="M31" s="64">
        <v>18.810000000000002</v>
      </c>
      <c r="N31" s="64">
        <v>13.920000000000002</v>
      </c>
      <c r="O31" s="64">
        <v>20.150000000000002</v>
      </c>
      <c r="P31" s="64">
        <v>16.069999999999997</v>
      </c>
      <c r="Q31" s="64">
        <v>19.5</v>
      </c>
      <c r="R31" s="64">
        <v>16.750000000000004</v>
      </c>
      <c r="S31" s="64">
        <v>0</v>
      </c>
      <c r="T31" s="64">
        <v>0.94999999999999929</v>
      </c>
      <c r="U31" s="64">
        <v>1.5400000000000027</v>
      </c>
      <c r="V31" s="64">
        <v>8.7299999999999969</v>
      </c>
      <c r="W31" s="64">
        <v>0</v>
      </c>
      <c r="X31" s="64">
        <v>0</v>
      </c>
      <c r="Y31" s="64">
        <v>7</v>
      </c>
      <c r="Z31" s="64">
        <v>5.7399999999999984</v>
      </c>
      <c r="AA31" s="64">
        <v>0</v>
      </c>
      <c r="AB31" s="65">
        <v>0</v>
      </c>
    </row>
    <row r="32" spans="2:28" ht="15.75" x14ac:dyDescent="0.25">
      <c r="B32" s="62">
        <v>44011</v>
      </c>
      <c r="C32" s="137">
        <f t="shared" si="0"/>
        <v>171.26000000000002</v>
      </c>
      <c r="D32" s="143"/>
      <c r="E32" s="63">
        <v>8.11</v>
      </c>
      <c r="F32" s="64">
        <v>8.629999999999999</v>
      </c>
      <c r="G32" s="64">
        <v>1.2800000000000011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8.8999999999999986</v>
      </c>
      <c r="N32" s="64">
        <v>18.09</v>
      </c>
      <c r="O32" s="64">
        <v>19.860000000000003</v>
      </c>
      <c r="P32" s="64">
        <v>16.960000000000004</v>
      </c>
      <c r="Q32" s="64">
        <v>19.84</v>
      </c>
      <c r="R32" s="64">
        <v>3.7600000000000016</v>
      </c>
      <c r="S32" s="64">
        <v>19.91</v>
      </c>
      <c r="T32" s="64">
        <v>1.1499999999999986</v>
      </c>
      <c r="U32" s="64">
        <v>0</v>
      </c>
      <c r="V32" s="64">
        <v>20.419999999999998</v>
      </c>
      <c r="W32" s="64">
        <v>3.7100000000000009</v>
      </c>
      <c r="X32" s="64">
        <v>0</v>
      </c>
      <c r="Y32" s="64">
        <v>9.2499999999999964</v>
      </c>
      <c r="Z32" s="64">
        <v>7.68</v>
      </c>
      <c r="AA32" s="64">
        <v>0</v>
      </c>
      <c r="AB32" s="65">
        <v>3.7100000000000009</v>
      </c>
    </row>
    <row r="33" spans="2:29" ht="16.5" thickBot="1" x14ac:dyDescent="0.3">
      <c r="B33" s="66">
        <v>44012</v>
      </c>
      <c r="C33" s="139">
        <f t="shared" si="0"/>
        <v>62.940000000000005</v>
      </c>
      <c r="D33" s="144"/>
      <c r="E33" s="67">
        <v>3.0800000000000018</v>
      </c>
      <c r="F33" s="68">
        <v>1.0800000000000018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3.9699999999999989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0.76999999999999957</v>
      </c>
      <c r="S33" s="68">
        <v>17.61</v>
      </c>
      <c r="T33" s="68">
        <v>10.620000000000001</v>
      </c>
      <c r="U33" s="68">
        <v>0</v>
      </c>
      <c r="V33" s="68">
        <v>0</v>
      </c>
      <c r="W33" s="68">
        <v>7.4899999999999984</v>
      </c>
      <c r="X33" s="68">
        <v>0</v>
      </c>
      <c r="Y33" s="68">
        <v>0</v>
      </c>
      <c r="Z33" s="68">
        <v>0</v>
      </c>
      <c r="AA33" s="68">
        <v>1.6699999999999982</v>
      </c>
      <c r="AB33" s="69">
        <v>16.649999999999999</v>
      </c>
    </row>
    <row r="34" spans="2:29" x14ac:dyDescent="0.25">
      <c r="B34" s="160" t="s">
        <v>44</v>
      </c>
      <c r="C34" s="135">
        <f>SUM(C4:D33)</f>
        <v>4732.6299999999983</v>
      </c>
      <c r="D34" s="136"/>
    </row>
    <row r="35" spans="2:29" ht="15.75" thickBot="1" x14ac:dyDescent="0.3"/>
    <row r="36" spans="2:29" ht="24" thickBot="1" x14ac:dyDescent="0.4">
      <c r="B36" s="145" t="s">
        <v>35</v>
      </c>
      <c r="C36" s="128" t="s">
        <v>36</v>
      </c>
      <c r="D36" s="129"/>
      <c r="E36" s="132" t="s">
        <v>38</v>
      </c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4"/>
    </row>
    <row r="37" spans="2:29" ht="15.75" thickBot="1" x14ac:dyDescent="0.3">
      <c r="B37" s="146"/>
      <c r="C37" s="147"/>
      <c r="D37" s="148"/>
      <c r="E37" s="52" t="s">
        <v>23</v>
      </c>
      <c r="F37" s="53" t="s">
        <v>22</v>
      </c>
      <c r="G37" s="54" t="s">
        <v>21</v>
      </c>
      <c r="H37" s="54" t="s">
        <v>20</v>
      </c>
      <c r="I37" s="55" t="s">
        <v>19</v>
      </c>
      <c r="J37" s="54" t="s">
        <v>18</v>
      </c>
      <c r="K37" s="54" t="s">
        <v>17</v>
      </c>
      <c r="L37" s="54" t="s">
        <v>16</v>
      </c>
      <c r="M37" s="56" t="s">
        <v>15</v>
      </c>
      <c r="N37" s="54" t="s">
        <v>14</v>
      </c>
      <c r="O37" s="55" t="s">
        <v>13</v>
      </c>
      <c r="P37" s="54" t="s">
        <v>12</v>
      </c>
      <c r="Q37" s="54" t="s">
        <v>11</v>
      </c>
      <c r="R37" s="54" t="s">
        <v>10</v>
      </c>
      <c r="S37" s="54" t="s">
        <v>9</v>
      </c>
      <c r="T37" s="54" t="s">
        <v>8</v>
      </c>
      <c r="U37" s="54" t="s">
        <v>7</v>
      </c>
      <c r="V37" s="54" t="s">
        <v>6</v>
      </c>
      <c r="W37" s="54" t="s">
        <v>5</v>
      </c>
      <c r="X37" s="54" t="s">
        <v>4</v>
      </c>
      <c r="Y37" s="54" t="s">
        <v>3</v>
      </c>
      <c r="Z37" s="54" t="s">
        <v>2</v>
      </c>
      <c r="AA37" s="54" t="s">
        <v>1</v>
      </c>
      <c r="AB37" s="57" t="s">
        <v>0</v>
      </c>
    </row>
    <row r="38" spans="2:29" ht="15.75" x14ac:dyDescent="0.25">
      <c r="B38" s="58">
        <f t="shared" ref="B38:B67" si="1">B4</f>
        <v>43983</v>
      </c>
      <c r="C38" s="141">
        <f>SUM(E38:AB38)</f>
        <v>-93.4</v>
      </c>
      <c r="D38" s="142"/>
      <c r="E38" s="59">
        <v>0</v>
      </c>
      <c r="F38" s="60">
        <v>0</v>
      </c>
      <c r="G38" s="60">
        <v>-0.48000000000000043</v>
      </c>
      <c r="H38" s="60">
        <v>0</v>
      </c>
      <c r="I38" s="60">
        <v>-0.19999999999999929</v>
      </c>
      <c r="J38" s="60">
        <v>-4.509999999999998</v>
      </c>
      <c r="K38" s="60">
        <v>-0.35000000000000142</v>
      </c>
      <c r="L38" s="60">
        <v>-0.26000000000000156</v>
      </c>
      <c r="M38" s="60">
        <v>0</v>
      </c>
      <c r="N38" s="60">
        <v>-0.37999999999999901</v>
      </c>
      <c r="O38" s="60">
        <v>0</v>
      </c>
      <c r="P38" s="60">
        <v>-17.850000000000001</v>
      </c>
      <c r="Q38" s="60">
        <v>0</v>
      </c>
      <c r="R38" s="60">
        <v>-15.549999999999999</v>
      </c>
      <c r="S38" s="60">
        <v>0</v>
      </c>
      <c r="T38" s="60">
        <v>0</v>
      </c>
      <c r="U38" s="60">
        <v>-7.7799999999999976</v>
      </c>
      <c r="V38" s="60">
        <v>-17.240000000000002</v>
      </c>
      <c r="W38" s="60">
        <v>-12.7</v>
      </c>
      <c r="X38" s="60">
        <v>-15.120000000000001</v>
      </c>
      <c r="Y38" s="60">
        <v>0</v>
      </c>
      <c r="Z38" s="60">
        <v>0</v>
      </c>
      <c r="AA38" s="60">
        <v>0</v>
      </c>
      <c r="AB38" s="61">
        <v>-0.98000000000000043</v>
      </c>
    </row>
    <row r="39" spans="2:29" ht="15.75" x14ac:dyDescent="0.25">
      <c r="B39" s="62">
        <f t="shared" si="1"/>
        <v>43984</v>
      </c>
      <c r="C39" s="137">
        <f t="shared" ref="C39:C67" si="2">SUM(E39:AB39)</f>
        <v>-88.929999999999993</v>
      </c>
      <c r="D39" s="138"/>
      <c r="E39" s="63">
        <v>0</v>
      </c>
      <c r="F39" s="64">
        <v>-1.0100000000000016</v>
      </c>
      <c r="G39" s="64">
        <v>0</v>
      </c>
      <c r="H39" s="64">
        <v>-4.66</v>
      </c>
      <c r="I39" s="64">
        <v>-5.5999999999999979</v>
      </c>
      <c r="J39" s="64">
        <v>-1.3000000000000007</v>
      </c>
      <c r="K39" s="64">
        <v>-1.2699999999999996</v>
      </c>
      <c r="L39" s="64">
        <v>-8.8699999999999974</v>
      </c>
      <c r="M39" s="64">
        <v>-9.7199999999999989</v>
      </c>
      <c r="N39" s="64">
        <v>0</v>
      </c>
      <c r="O39" s="64">
        <v>0</v>
      </c>
      <c r="P39" s="64">
        <v>-2.129999999999999</v>
      </c>
      <c r="Q39" s="64">
        <v>-3.4000000000000004</v>
      </c>
      <c r="R39" s="64">
        <v>0</v>
      </c>
      <c r="S39" s="64">
        <v>-8.36</v>
      </c>
      <c r="T39" s="64">
        <v>-8.240000000000002</v>
      </c>
      <c r="U39" s="64">
        <v>-1.0299999999999976</v>
      </c>
      <c r="V39" s="64">
        <v>0</v>
      </c>
      <c r="W39" s="64">
        <v>0</v>
      </c>
      <c r="X39" s="64">
        <v>0</v>
      </c>
      <c r="Y39" s="64">
        <v>-8.8400000000000016</v>
      </c>
      <c r="Z39" s="64">
        <v>-12.290000000000001</v>
      </c>
      <c r="AA39" s="64">
        <v>-0.60000000000000142</v>
      </c>
      <c r="AB39" s="65">
        <v>-11.61</v>
      </c>
    </row>
    <row r="40" spans="2:29" ht="15.75" x14ac:dyDescent="0.25">
      <c r="B40" s="62">
        <f t="shared" si="1"/>
        <v>43985</v>
      </c>
      <c r="C40" s="137">
        <f t="shared" si="2"/>
        <v>-84.17</v>
      </c>
      <c r="D40" s="138"/>
      <c r="E40" s="63">
        <v>0</v>
      </c>
      <c r="F40" s="64">
        <v>-2.0399999999999991</v>
      </c>
      <c r="G40" s="64">
        <v>-4.2300000000000004</v>
      </c>
      <c r="H40" s="64">
        <v>-7.4199999999999982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-13.970000000000002</v>
      </c>
      <c r="V40" s="64">
        <v>-10.82</v>
      </c>
      <c r="W40" s="64">
        <v>-10.71</v>
      </c>
      <c r="X40" s="64">
        <v>-18.380000000000003</v>
      </c>
      <c r="Y40" s="64">
        <v>-16.599999999999998</v>
      </c>
      <c r="Z40" s="64">
        <v>0</v>
      </c>
      <c r="AA40" s="64">
        <v>0</v>
      </c>
      <c r="AB40" s="65">
        <v>0</v>
      </c>
    </row>
    <row r="41" spans="2:29" ht="15.75" x14ac:dyDescent="0.25">
      <c r="B41" s="62">
        <f t="shared" si="1"/>
        <v>43986</v>
      </c>
      <c r="C41" s="137">
        <f t="shared" si="2"/>
        <v>-153.35</v>
      </c>
      <c r="D41" s="138"/>
      <c r="E41" s="63">
        <v>0</v>
      </c>
      <c r="F41" s="64">
        <v>-3.9400000000000013</v>
      </c>
      <c r="G41" s="64">
        <v>-6.129999999999999</v>
      </c>
      <c r="H41" s="64">
        <v>-0.14000000000000057</v>
      </c>
      <c r="I41" s="64">
        <v>0</v>
      </c>
      <c r="J41" s="64">
        <v>0</v>
      </c>
      <c r="K41" s="64">
        <v>0</v>
      </c>
      <c r="L41" s="64">
        <v>-12.84</v>
      </c>
      <c r="M41" s="64">
        <v>-18.159999999999997</v>
      </c>
      <c r="N41" s="64">
        <v>-12.080000000000002</v>
      </c>
      <c r="O41" s="64">
        <v>-2.6999999999999993</v>
      </c>
      <c r="P41" s="64">
        <v>-3.8099999999999987</v>
      </c>
      <c r="Q41" s="64">
        <v>-1.129999999999999</v>
      </c>
      <c r="R41" s="64">
        <v>-2.9299999999999997</v>
      </c>
      <c r="S41" s="64">
        <v>0</v>
      </c>
      <c r="T41" s="64">
        <v>-11.549999999999999</v>
      </c>
      <c r="U41" s="64">
        <v>-9.5399999999999974</v>
      </c>
      <c r="V41" s="64">
        <v>-3.58</v>
      </c>
      <c r="W41" s="64">
        <v>-18.29</v>
      </c>
      <c r="X41" s="64">
        <v>-19.180000000000003</v>
      </c>
      <c r="Y41" s="64">
        <v>-18.48</v>
      </c>
      <c r="Z41" s="64">
        <v>-3.620000000000001</v>
      </c>
      <c r="AA41" s="64">
        <v>-3.3400000000000016</v>
      </c>
      <c r="AB41" s="65">
        <v>-1.9100000000000001</v>
      </c>
      <c r="AC41" s="64"/>
    </row>
    <row r="42" spans="2:29" ht="15.75" x14ac:dyDescent="0.25">
      <c r="B42" s="62">
        <f t="shared" si="1"/>
        <v>43987</v>
      </c>
      <c r="C42" s="137">
        <f t="shared" si="2"/>
        <v>-90.490000000000009</v>
      </c>
      <c r="D42" s="138"/>
      <c r="E42" s="63">
        <v>0</v>
      </c>
      <c r="F42" s="64">
        <v>-0.46999999999999886</v>
      </c>
      <c r="G42" s="64">
        <v>-5.3900000000000006</v>
      </c>
      <c r="H42" s="64">
        <v>-7.5000000000000018</v>
      </c>
      <c r="I42" s="64">
        <v>-7.4399999999999995</v>
      </c>
      <c r="J42" s="64">
        <v>-6.4999999999999982</v>
      </c>
      <c r="K42" s="64">
        <v>0</v>
      </c>
      <c r="L42" s="64">
        <v>-5.9200000000000017</v>
      </c>
      <c r="M42" s="64">
        <v>0</v>
      </c>
      <c r="N42" s="64">
        <v>0</v>
      </c>
      <c r="O42" s="64">
        <v>-0.37000000000000099</v>
      </c>
      <c r="P42" s="64">
        <v>-1.8200000000000003</v>
      </c>
      <c r="Q42" s="64">
        <v>-3.8800000000000008</v>
      </c>
      <c r="R42" s="64">
        <v>-10.530000000000001</v>
      </c>
      <c r="S42" s="64">
        <v>-3.4200000000000017</v>
      </c>
      <c r="T42" s="64">
        <v>0</v>
      </c>
      <c r="U42" s="64">
        <v>0</v>
      </c>
      <c r="V42" s="64">
        <v>0</v>
      </c>
      <c r="W42" s="64">
        <v>0</v>
      </c>
      <c r="X42" s="64">
        <v>-2.1799999999999997</v>
      </c>
      <c r="Y42" s="64">
        <v>-4.3099999999999987</v>
      </c>
      <c r="Z42" s="64">
        <v>-6.8100000000000005</v>
      </c>
      <c r="AA42" s="64">
        <v>-11.979999999999999</v>
      </c>
      <c r="AB42" s="65">
        <v>-11.97</v>
      </c>
      <c r="AC42" s="64"/>
    </row>
    <row r="43" spans="2:29" ht="15.75" x14ac:dyDescent="0.25">
      <c r="B43" s="62">
        <f t="shared" si="1"/>
        <v>43988</v>
      </c>
      <c r="C43" s="137">
        <f t="shared" si="2"/>
        <v>-74.849999999999994</v>
      </c>
      <c r="D43" s="138"/>
      <c r="E43" s="63">
        <v>0</v>
      </c>
      <c r="F43" s="64">
        <v>-1.25</v>
      </c>
      <c r="G43" s="64">
        <v>-3.41</v>
      </c>
      <c r="H43" s="64">
        <v>-3.01</v>
      </c>
      <c r="I43" s="64">
        <v>-2.9700000000000006</v>
      </c>
      <c r="J43" s="64">
        <v>-3.9299999999999997</v>
      </c>
      <c r="K43" s="64">
        <v>-3.9499999999999993</v>
      </c>
      <c r="L43" s="64">
        <v>-17.560000000000002</v>
      </c>
      <c r="M43" s="64">
        <v>-6.2899999999999991</v>
      </c>
      <c r="N43" s="64">
        <v>0</v>
      </c>
      <c r="O43" s="64">
        <v>-2.3900000000000006</v>
      </c>
      <c r="P43" s="64">
        <v>-6.74</v>
      </c>
      <c r="Q43" s="64">
        <v>0</v>
      </c>
      <c r="R43" s="64">
        <v>0</v>
      </c>
      <c r="S43" s="64">
        <v>0</v>
      </c>
      <c r="T43" s="64">
        <v>-3.0499999999999989</v>
      </c>
      <c r="U43" s="64">
        <v>-4.2699999999999978</v>
      </c>
      <c r="V43" s="64">
        <v>-0.57000000000000028</v>
      </c>
      <c r="W43" s="64">
        <v>-8.7099999999999991</v>
      </c>
      <c r="X43" s="64">
        <v>0</v>
      </c>
      <c r="Y43" s="64">
        <v>0</v>
      </c>
      <c r="Z43" s="64">
        <v>0</v>
      </c>
      <c r="AA43" s="64">
        <v>0</v>
      </c>
      <c r="AB43" s="65">
        <v>-6.7499999999999982</v>
      </c>
      <c r="AC43" s="64"/>
    </row>
    <row r="44" spans="2:29" ht="15.75" x14ac:dyDescent="0.25">
      <c r="B44" s="62">
        <f t="shared" si="1"/>
        <v>43989</v>
      </c>
      <c r="C44" s="137">
        <f t="shared" si="2"/>
        <v>-75.649999999999977</v>
      </c>
      <c r="D44" s="138"/>
      <c r="E44" s="63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-5.5500000000000007</v>
      </c>
      <c r="M44" s="64">
        <v>-10.499999999999998</v>
      </c>
      <c r="N44" s="64">
        <v>-1.0700000000000003</v>
      </c>
      <c r="O44" s="64">
        <v>0</v>
      </c>
      <c r="P44" s="64">
        <v>0</v>
      </c>
      <c r="Q44" s="64">
        <v>0</v>
      </c>
      <c r="R44" s="64">
        <v>0</v>
      </c>
      <c r="S44" s="64">
        <v>-5.7399999999999984</v>
      </c>
      <c r="T44" s="64">
        <v>0</v>
      </c>
      <c r="U44" s="64">
        <v>0</v>
      </c>
      <c r="V44" s="64">
        <v>-2.3000000000000007</v>
      </c>
      <c r="W44" s="64">
        <v>-9.129999999999999</v>
      </c>
      <c r="X44" s="64">
        <v>-17.97</v>
      </c>
      <c r="Y44" s="64">
        <v>-13.429999999999998</v>
      </c>
      <c r="Z44" s="64">
        <v>0</v>
      </c>
      <c r="AA44" s="64">
        <v>0</v>
      </c>
      <c r="AB44" s="65">
        <v>-9.9600000000000009</v>
      </c>
      <c r="AC44" s="64"/>
    </row>
    <row r="45" spans="2:29" ht="15.75" x14ac:dyDescent="0.25">
      <c r="B45" s="62">
        <f t="shared" si="1"/>
        <v>43990</v>
      </c>
      <c r="C45" s="137">
        <f t="shared" si="2"/>
        <v>-168.75</v>
      </c>
      <c r="D45" s="138"/>
      <c r="E45" s="63">
        <v>0</v>
      </c>
      <c r="F45" s="64">
        <v>-1.1700000000000017</v>
      </c>
      <c r="G45" s="64">
        <v>-7.34</v>
      </c>
      <c r="H45" s="64">
        <v>-7.7899999999999991</v>
      </c>
      <c r="I45" s="64">
        <v>-7.879999999999999</v>
      </c>
      <c r="J45" s="64">
        <v>-6.25</v>
      </c>
      <c r="K45" s="64">
        <v>-7.3599999999999994</v>
      </c>
      <c r="L45" s="64">
        <v>-18.8</v>
      </c>
      <c r="M45" s="64">
        <v>-6.6900000000000013</v>
      </c>
      <c r="N45" s="64">
        <v>-10.149999999999999</v>
      </c>
      <c r="O45" s="64">
        <v>0</v>
      </c>
      <c r="P45" s="64">
        <v>-5.9999999999998721E-2</v>
      </c>
      <c r="Q45" s="64">
        <v>-6.3000000000000007</v>
      </c>
      <c r="R45" s="64">
        <v>-3.3300000000000018</v>
      </c>
      <c r="S45" s="64">
        <v>-3.9499999999999993</v>
      </c>
      <c r="T45" s="64">
        <v>-3.879999999999999</v>
      </c>
      <c r="U45" s="64">
        <v>-4.84</v>
      </c>
      <c r="V45" s="64">
        <v>-5.41</v>
      </c>
      <c r="W45" s="64">
        <v>-17.63</v>
      </c>
      <c r="X45" s="64">
        <v>-11.1</v>
      </c>
      <c r="Y45" s="64">
        <v>-18.29</v>
      </c>
      <c r="Z45" s="64">
        <v>-13.39</v>
      </c>
      <c r="AA45" s="64">
        <v>-7.1399999999999988</v>
      </c>
      <c r="AB45" s="65">
        <v>0</v>
      </c>
    </row>
    <row r="46" spans="2:29" ht="15.75" x14ac:dyDescent="0.25">
      <c r="B46" s="62">
        <f t="shared" si="1"/>
        <v>43991</v>
      </c>
      <c r="C46" s="137">
        <f t="shared" si="2"/>
        <v>-119.64000000000001</v>
      </c>
      <c r="D46" s="138"/>
      <c r="E46" s="63">
        <v>0</v>
      </c>
      <c r="F46" s="64">
        <v>-2.84</v>
      </c>
      <c r="G46" s="64">
        <v>-1.1900000000000013</v>
      </c>
      <c r="H46" s="64">
        <v>-6.9799999999999986</v>
      </c>
      <c r="I46" s="64">
        <v>-7.7700000000000014</v>
      </c>
      <c r="J46" s="64">
        <v>-7.6199999999999992</v>
      </c>
      <c r="K46" s="64">
        <v>0</v>
      </c>
      <c r="L46" s="64">
        <v>-7.3399999999999963</v>
      </c>
      <c r="M46" s="64">
        <v>0</v>
      </c>
      <c r="N46" s="64">
        <v>0</v>
      </c>
      <c r="O46" s="64">
        <v>-3.8999999999999986</v>
      </c>
      <c r="P46" s="64">
        <v>-3.9400000000000013</v>
      </c>
      <c r="Q46" s="64">
        <v>-3.9600000000000009</v>
      </c>
      <c r="R46" s="64">
        <v>-3.4699999999999989</v>
      </c>
      <c r="S46" s="64">
        <v>0</v>
      </c>
      <c r="T46" s="64">
        <v>-3.9899999999999984</v>
      </c>
      <c r="U46" s="64">
        <v>-9.23</v>
      </c>
      <c r="V46" s="64">
        <v>-9.0799999999999983</v>
      </c>
      <c r="W46" s="64">
        <v>-15.01</v>
      </c>
      <c r="X46" s="64">
        <v>-15.189999999999998</v>
      </c>
      <c r="Y46" s="64">
        <v>0</v>
      </c>
      <c r="Z46" s="64">
        <v>-0.32999999999999829</v>
      </c>
      <c r="AA46" s="64">
        <v>-1.0100000000000016</v>
      </c>
      <c r="AB46" s="65">
        <v>-16.79</v>
      </c>
    </row>
    <row r="47" spans="2:29" ht="15.75" x14ac:dyDescent="0.25">
      <c r="B47" s="62">
        <f t="shared" si="1"/>
        <v>43992</v>
      </c>
      <c r="C47" s="137">
        <f t="shared" si="2"/>
        <v>-99.95999999999998</v>
      </c>
      <c r="D47" s="138"/>
      <c r="E47" s="63">
        <v>-4.509999999999998</v>
      </c>
      <c r="F47" s="64">
        <v>0</v>
      </c>
      <c r="G47" s="64">
        <v>0</v>
      </c>
      <c r="H47" s="64">
        <v>0</v>
      </c>
      <c r="I47" s="64">
        <v>0</v>
      </c>
      <c r="J47" s="64">
        <v>-5.6999999999999975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-0.82999999999999829</v>
      </c>
      <c r="Q47" s="64">
        <v>0</v>
      </c>
      <c r="R47" s="64">
        <v>0</v>
      </c>
      <c r="S47" s="64">
        <v>0</v>
      </c>
      <c r="T47" s="64">
        <v>-5.59</v>
      </c>
      <c r="U47" s="64">
        <v>0</v>
      </c>
      <c r="V47" s="64">
        <v>0</v>
      </c>
      <c r="W47" s="64">
        <v>-10.330000000000004</v>
      </c>
      <c r="X47" s="64">
        <v>-18.529999999999998</v>
      </c>
      <c r="Y47" s="64">
        <v>-7.2399999999999984</v>
      </c>
      <c r="Z47" s="64">
        <v>-14.99</v>
      </c>
      <c r="AA47" s="64">
        <v>-18.149999999999999</v>
      </c>
      <c r="AB47" s="65">
        <v>-14.090000000000002</v>
      </c>
    </row>
    <row r="48" spans="2:29" ht="15.75" x14ac:dyDescent="0.25">
      <c r="B48" s="62">
        <f t="shared" si="1"/>
        <v>43993</v>
      </c>
      <c r="C48" s="137">
        <f t="shared" si="2"/>
        <v>-152.39999999999998</v>
      </c>
      <c r="D48" s="138"/>
      <c r="E48" s="63">
        <v>-4.0299999999999976</v>
      </c>
      <c r="F48" s="64">
        <v>-5.2099999999999991</v>
      </c>
      <c r="G48" s="64">
        <v>-5.8600000000000012</v>
      </c>
      <c r="H48" s="64">
        <v>-7.8200000000000021</v>
      </c>
      <c r="I48" s="64">
        <v>-7.8999999999999986</v>
      </c>
      <c r="J48" s="64">
        <v>-6.8000000000000007</v>
      </c>
      <c r="K48" s="64">
        <v>-6.91</v>
      </c>
      <c r="L48" s="64">
        <v>-18.299999999999997</v>
      </c>
      <c r="M48" s="64">
        <v>-2.6400000000000006</v>
      </c>
      <c r="N48" s="64">
        <v>-0.53000000000000114</v>
      </c>
      <c r="O48" s="64">
        <v>0</v>
      </c>
      <c r="P48" s="64">
        <v>0</v>
      </c>
      <c r="Q48" s="64">
        <v>0</v>
      </c>
      <c r="R48" s="64">
        <v>-0.32999999999999829</v>
      </c>
      <c r="S48" s="64">
        <v>-4.2899999999999991</v>
      </c>
      <c r="T48" s="64">
        <v>-13.28</v>
      </c>
      <c r="U48" s="64">
        <v>-18.28</v>
      </c>
      <c r="V48" s="64">
        <v>-16.63</v>
      </c>
      <c r="W48" s="64">
        <v>-7.0000000000000284E-2</v>
      </c>
      <c r="X48" s="64">
        <v>-4.5100000000000016</v>
      </c>
      <c r="Y48" s="64">
        <v>-18.589999999999996</v>
      </c>
      <c r="Z48" s="64">
        <v>-7.9399999999999977</v>
      </c>
      <c r="AA48" s="64">
        <v>0</v>
      </c>
      <c r="AB48" s="65">
        <v>-2.4800000000000004</v>
      </c>
    </row>
    <row r="49" spans="2:28" ht="15.75" x14ac:dyDescent="0.25">
      <c r="B49" s="62">
        <f t="shared" si="1"/>
        <v>43994</v>
      </c>
      <c r="C49" s="137">
        <f t="shared" si="2"/>
        <v>-34.549999999999997</v>
      </c>
      <c r="D49" s="138"/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-2.5799999999999983</v>
      </c>
      <c r="M49" s="64">
        <v>-2.3200000000000003</v>
      </c>
      <c r="N49" s="64">
        <v>-3.6799999999999997</v>
      </c>
      <c r="O49" s="64">
        <v>-3.9400000000000013</v>
      </c>
      <c r="P49" s="64">
        <v>0</v>
      </c>
      <c r="Q49" s="64">
        <v>0</v>
      </c>
      <c r="R49" s="64">
        <v>0</v>
      </c>
      <c r="S49" s="64">
        <v>-2.4699999999999989</v>
      </c>
      <c r="T49" s="64">
        <v>-8.9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5">
        <v>-10.66</v>
      </c>
    </row>
    <row r="50" spans="2:28" ht="15.75" x14ac:dyDescent="0.25">
      <c r="B50" s="62">
        <f t="shared" si="1"/>
        <v>43995</v>
      </c>
      <c r="C50" s="137">
        <f t="shared" si="2"/>
        <v>-113.95000000000002</v>
      </c>
      <c r="D50" s="138"/>
      <c r="E50" s="63">
        <v>0</v>
      </c>
      <c r="F50" s="64">
        <v>0</v>
      </c>
      <c r="G50" s="64">
        <v>0</v>
      </c>
      <c r="H50" s="64">
        <v>0</v>
      </c>
      <c r="I50" s="64">
        <v>-3.6199999999999992</v>
      </c>
      <c r="J50" s="64">
        <v>-3.9499999999999993</v>
      </c>
      <c r="K50" s="64">
        <v>-3.9299999999999997</v>
      </c>
      <c r="L50" s="64">
        <v>-16.75</v>
      </c>
      <c r="M50" s="64">
        <v>-19.64</v>
      </c>
      <c r="N50" s="64">
        <v>-8.75</v>
      </c>
      <c r="O50" s="64">
        <v>-0.58999999999999986</v>
      </c>
      <c r="P50" s="64">
        <v>0</v>
      </c>
      <c r="Q50" s="64">
        <v>0</v>
      </c>
      <c r="R50" s="64">
        <v>0</v>
      </c>
      <c r="S50" s="64">
        <v>-3.91</v>
      </c>
      <c r="T50" s="64">
        <v>-15.01</v>
      </c>
      <c r="U50" s="64">
        <v>0</v>
      </c>
      <c r="V50" s="64">
        <v>-14.560000000000002</v>
      </c>
      <c r="W50" s="64">
        <v>-17.45</v>
      </c>
      <c r="X50" s="64">
        <v>-5.7900000000000027</v>
      </c>
      <c r="Y50" s="64">
        <v>0</v>
      </c>
      <c r="Z50" s="64">
        <v>0</v>
      </c>
      <c r="AA50" s="64">
        <v>0</v>
      </c>
      <c r="AB50" s="65">
        <v>0</v>
      </c>
    </row>
    <row r="51" spans="2:28" ht="15.75" x14ac:dyDescent="0.25">
      <c r="B51" s="62">
        <f t="shared" si="1"/>
        <v>43996</v>
      </c>
      <c r="C51" s="137">
        <f t="shared" si="2"/>
        <v>-100.63</v>
      </c>
      <c r="D51" s="138"/>
      <c r="E51" s="63">
        <v>0</v>
      </c>
      <c r="F51" s="64">
        <v>-6.6900000000000013</v>
      </c>
      <c r="G51" s="64">
        <v>-8.0299999999999994</v>
      </c>
      <c r="H51" s="64">
        <v>-7.8899999999999988</v>
      </c>
      <c r="I51" s="64">
        <v>-8.0299999999999994</v>
      </c>
      <c r="J51" s="64">
        <v>-8.0399999999999991</v>
      </c>
      <c r="K51" s="64">
        <v>-8.01</v>
      </c>
      <c r="L51" s="64">
        <v>-18.940000000000001</v>
      </c>
      <c r="M51" s="64">
        <v>-2.0500000000000007</v>
      </c>
      <c r="N51" s="64">
        <v>0</v>
      </c>
      <c r="O51" s="64">
        <v>0</v>
      </c>
      <c r="P51" s="64">
        <v>0</v>
      </c>
      <c r="Q51" s="64">
        <v>0</v>
      </c>
      <c r="R51" s="64">
        <v>-2.0500000000000007</v>
      </c>
      <c r="S51" s="64">
        <v>-3.9600000000000009</v>
      </c>
      <c r="T51" s="64">
        <v>-3.8099999999999987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4">
        <v>0</v>
      </c>
      <c r="AA51" s="64">
        <v>-15.530000000000001</v>
      </c>
      <c r="AB51" s="65">
        <v>-7.5999999999999961</v>
      </c>
    </row>
    <row r="52" spans="2:28" ht="15.75" x14ac:dyDescent="0.25">
      <c r="B52" s="62">
        <f t="shared" si="1"/>
        <v>43997</v>
      </c>
      <c r="C52" s="137">
        <f t="shared" si="2"/>
        <v>-126.11000000000001</v>
      </c>
      <c r="D52" s="138"/>
      <c r="E52" s="63">
        <v>0</v>
      </c>
      <c r="F52" s="64">
        <v>-7.7199999999999989</v>
      </c>
      <c r="G52" s="64">
        <v>-7.9400000000000013</v>
      </c>
      <c r="H52" s="64">
        <v>-7.9500000000000011</v>
      </c>
      <c r="I52" s="64">
        <v>-7.8800000000000008</v>
      </c>
      <c r="J52" s="64">
        <v>-7.9699999999999989</v>
      </c>
      <c r="K52" s="64">
        <v>-7.17</v>
      </c>
      <c r="L52" s="64">
        <v>-18.869999999999997</v>
      </c>
      <c r="M52" s="64">
        <v>-19.450000000000003</v>
      </c>
      <c r="N52" s="64">
        <v>-19.32</v>
      </c>
      <c r="O52" s="64">
        <v>-9.3300000000000018</v>
      </c>
      <c r="P52" s="64">
        <v>-2.1700000000000017</v>
      </c>
      <c r="Q52" s="64">
        <v>0</v>
      </c>
      <c r="R52" s="64">
        <v>0</v>
      </c>
      <c r="S52" s="64">
        <v>0</v>
      </c>
      <c r="T52" s="64">
        <v>0</v>
      </c>
      <c r="U52" s="64">
        <v>0</v>
      </c>
      <c r="V52" s="64">
        <v>0</v>
      </c>
      <c r="W52" s="64">
        <v>0</v>
      </c>
      <c r="X52" s="64">
        <v>-1.0700000000000003</v>
      </c>
      <c r="Y52" s="64">
        <v>-0.30999999999999872</v>
      </c>
      <c r="Z52" s="64">
        <v>-4.6999999999999975</v>
      </c>
      <c r="AA52" s="64">
        <v>-4.26</v>
      </c>
      <c r="AB52" s="65">
        <v>0</v>
      </c>
    </row>
    <row r="53" spans="2:28" ht="15.75" x14ac:dyDescent="0.25">
      <c r="B53" s="62">
        <f t="shared" si="1"/>
        <v>43998</v>
      </c>
      <c r="C53" s="137">
        <f t="shared" si="2"/>
        <v>-154.48999999999998</v>
      </c>
      <c r="D53" s="138"/>
      <c r="E53" s="63">
        <v>0</v>
      </c>
      <c r="F53" s="64">
        <v>0</v>
      </c>
      <c r="G53" s="64">
        <v>-7.8899999999999988</v>
      </c>
      <c r="H53" s="64">
        <v>-7.93</v>
      </c>
      <c r="I53" s="64">
        <v>-7.8400000000000016</v>
      </c>
      <c r="J53" s="64">
        <v>-7.9599999999999991</v>
      </c>
      <c r="K53" s="64">
        <v>-7.8099999999999987</v>
      </c>
      <c r="L53" s="64">
        <v>-19.28</v>
      </c>
      <c r="M53" s="64">
        <v>-19.240000000000002</v>
      </c>
      <c r="N53" s="64">
        <v>-10.57</v>
      </c>
      <c r="O53" s="64">
        <v>-2.34</v>
      </c>
      <c r="P53" s="64">
        <v>0</v>
      </c>
      <c r="Q53" s="64">
        <v>0</v>
      </c>
      <c r="R53" s="64">
        <v>0</v>
      </c>
      <c r="S53" s="64">
        <v>-3.870000000000001</v>
      </c>
      <c r="T53" s="64">
        <v>-17.409999999999997</v>
      </c>
      <c r="U53" s="64">
        <v>0</v>
      </c>
      <c r="V53" s="64">
        <v>-2.9299999999999997</v>
      </c>
      <c r="W53" s="64">
        <v>-1.5500000000000007</v>
      </c>
      <c r="X53" s="64">
        <v>-6.259999999999998</v>
      </c>
      <c r="Y53" s="64">
        <v>-5.509999999999998</v>
      </c>
      <c r="Z53" s="64">
        <v>0</v>
      </c>
      <c r="AA53" s="64">
        <v>-17.29</v>
      </c>
      <c r="AB53" s="65">
        <v>-8.81</v>
      </c>
    </row>
    <row r="54" spans="2:28" ht="15.75" x14ac:dyDescent="0.25">
      <c r="B54" s="62">
        <f t="shared" si="1"/>
        <v>43999</v>
      </c>
      <c r="C54" s="137">
        <f t="shared" si="2"/>
        <v>-101.39000000000001</v>
      </c>
      <c r="D54" s="138"/>
      <c r="E54" s="63">
        <v>0</v>
      </c>
      <c r="F54" s="64">
        <v>-6.9700000000000006</v>
      </c>
      <c r="G54" s="64">
        <v>-7.6700000000000017</v>
      </c>
      <c r="H54" s="64">
        <v>-8.09</v>
      </c>
      <c r="I54" s="64">
        <v>-8.14</v>
      </c>
      <c r="J54" s="64">
        <v>-8.15</v>
      </c>
      <c r="K54" s="64">
        <v>-7.91</v>
      </c>
      <c r="L54" s="64">
        <v>-18.8</v>
      </c>
      <c r="M54" s="64">
        <v>0</v>
      </c>
      <c r="N54" s="64">
        <v>0</v>
      </c>
      <c r="O54" s="64">
        <v>0</v>
      </c>
      <c r="P54" s="64">
        <v>-0.30999999999999872</v>
      </c>
      <c r="Q54" s="64">
        <v>-1.5199999999999996</v>
      </c>
      <c r="R54" s="64">
        <v>0</v>
      </c>
      <c r="S54" s="64">
        <v>-0.21000000000000085</v>
      </c>
      <c r="T54" s="64">
        <v>0</v>
      </c>
      <c r="U54" s="64">
        <v>0</v>
      </c>
      <c r="V54" s="64">
        <v>-0.85000000000000142</v>
      </c>
      <c r="W54" s="64">
        <v>-3.8999999999999986</v>
      </c>
      <c r="X54" s="64">
        <v>-18.990000000000002</v>
      </c>
      <c r="Y54" s="64">
        <v>0</v>
      </c>
      <c r="Z54" s="64">
        <v>-3.7199999999999989</v>
      </c>
      <c r="AA54" s="64">
        <v>-5.4199999999999982</v>
      </c>
      <c r="AB54" s="65">
        <v>-0.73999999999999844</v>
      </c>
    </row>
    <row r="55" spans="2:28" ht="15.75" x14ac:dyDescent="0.25">
      <c r="B55" s="62">
        <f t="shared" si="1"/>
        <v>44000</v>
      </c>
      <c r="C55" s="137">
        <f t="shared" si="2"/>
        <v>-65.5</v>
      </c>
      <c r="D55" s="138"/>
      <c r="E55" s="63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-18.830000000000002</v>
      </c>
      <c r="M55" s="64">
        <v>-19.410000000000004</v>
      </c>
      <c r="N55" s="64">
        <v>-5.26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64">
        <v>-0.57999999999999829</v>
      </c>
      <c r="V55" s="64">
        <v>0</v>
      </c>
      <c r="W55" s="64">
        <v>-10.260000000000002</v>
      </c>
      <c r="X55" s="64">
        <v>-5.8100000000000005</v>
      </c>
      <c r="Y55" s="64">
        <v>0</v>
      </c>
      <c r="Z55" s="64">
        <v>-1.3599999999999994</v>
      </c>
      <c r="AA55" s="64">
        <v>0</v>
      </c>
      <c r="AB55" s="65">
        <v>-3.9899999999999984</v>
      </c>
    </row>
    <row r="56" spans="2:28" ht="15.75" x14ac:dyDescent="0.25">
      <c r="B56" s="62">
        <f t="shared" si="1"/>
        <v>44001</v>
      </c>
      <c r="C56" s="137">
        <f t="shared" si="2"/>
        <v>-77.660000000000011</v>
      </c>
      <c r="D56" s="138"/>
      <c r="E56" s="63">
        <v>-2.2699999999999996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-19.03</v>
      </c>
      <c r="M56" s="64">
        <v>-19.850000000000001</v>
      </c>
      <c r="N56" s="64">
        <v>-1.8599999999999994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-8.6999999999999993</v>
      </c>
      <c r="U56" s="64">
        <v>0</v>
      </c>
      <c r="V56" s="64">
        <v>0</v>
      </c>
      <c r="W56" s="64">
        <v>-2.5500000000000007</v>
      </c>
      <c r="X56" s="64">
        <v>-19.2</v>
      </c>
      <c r="Y56" s="64">
        <v>0</v>
      </c>
      <c r="Z56" s="64">
        <v>0</v>
      </c>
      <c r="AA56" s="64">
        <v>0</v>
      </c>
      <c r="AB56" s="65">
        <v>-4.1999999999999993</v>
      </c>
    </row>
    <row r="57" spans="2:28" ht="15.75" x14ac:dyDescent="0.25">
      <c r="B57" s="62">
        <f t="shared" si="1"/>
        <v>44002</v>
      </c>
      <c r="C57" s="137">
        <f t="shared" si="2"/>
        <v>-127.39</v>
      </c>
      <c r="D57" s="138"/>
      <c r="E57" s="63">
        <v>0</v>
      </c>
      <c r="F57" s="64">
        <v>0</v>
      </c>
      <c r="G57" s="64">
        <v>-2.2200000000000006</v>
      </c>
      <c r="H57" s="64">
        <v>-7.49</v>
      </c>
      <c r="I57" s="64">
        <v>-7.6899999999999995</v>
      </c>
      <c r="J57" s="64">
        <v>-8.02</v>
      </c>
      <c r="K57" s="64">
        <v>-7.7999999999999989</v>
      </c>
      <c r="L57" s="64">
        <v>-19.13</v>
      </c>
      <c r="M57" s="64">
        <v>-19.54</v>
      </c>
      <c r="N57" s="64">
        <v>-13.2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-4.6000000000000014</v>
      </c>
      <c r="U57" s="64">
        <v>-4.8699999999999974</v>
      </c>
      <c r="V57" s="64">
        <v>-6.5800000000000018</v>
      </c>
      <c r="W57" s="64">
        <v>0</v>
      </c>
      <c r="X57" s="64">
        <v>0</v>
      </c>
      <c r="Y57" s="64">
        <v>-2.59</v>
      </c>
      <c r="Z57" s="64">
        <v>-0.94000000000000128</v>
      </c>
      <c r="AA57" s="64">
        <v>-7.1099999999999994</v>
      </c>
      <c r="AB57" s="65">
        <v>-15.609999999999998</v>
      </c>
    </row>
    <row r="58" spans="2:28" ht="15.75" x14ac:dyDescent="0.25">
      <c r="B58" s="62">
        <f t="shared" si="1"/>
        <v>44003</v>
      </c>
      <c r="C58" s="137">
        <f t="shared" si="2"/>
        <v>-141.41999999999999</v>
      </c>
      <c r="D58" s="138"/>
      <c r="E58" s="63">
        <v>-3.4500000000000011</v>
      </c>
      <c r="F58" s="64">
        <v>0</v>
      </c>
      <c r="G58" s="64">
        <v>0</v>
      </c>
      <c r="H58" s="64">
        <v>0</v>
      </c>
      <c r="I58" s="64">
        <v>0</v>
      </c>
      <c r="J58" s="64">
        <v>-3.92</v>
      </c>
      <c r="K58" s="64">
        <v>-3.9600000000000009</v>
      </c>
      <c r="L58" s="64">
        <v>-15.590000000000002</v>
      </c>
      <c r="M58" s="64">
        <v>-19.71</v>
      </c>
      <c r="N58" s="64">
        <v>0</v>
      </c>
      <c r="O58" s="64">
        <v>0</v>
      </c>
      <c r="P58" s="64">
        <v>0</v>
      </c>
      <c r="Q58" s="64">
        <v>-1.0000000000001563E-2</v>
      </c>
      <c r="R58" s="64">
        <v>-5.42</v>
      </c>
      <c r="S58" s="64">
        <v>-9.3999999999999986</v>
      </c>
      <c r="T58" s="64">
        <v>-17.190000000000001</v>
      </c>
      <c r="U58" s="64">
        <v>-5.4699999999999989</v>
      </c>
      <c r="V58" s="64">
        <v>-9.4600000000000009</v>
      </c>
      <c r="W58" s="64">
        <v>-17.37</v>
      </c>
      <c r="X58" s="64">
        <v>-10.959999999999999</v>
      </c>
      <c r="Y58" s="64">
        <v>-3.6799999999999997</v>
      </c>
      <c r="Z58" s="64">
        <v>-7.3599999999999994</v>
      </c>
      <c r="AA58" s="64">
        <v>-1.0700000000000003</v>
      </c>
      <c r="AB58" s="65">
        <v>-7.3999999999999986</v>
      </c>
    </row>
    <row r="59" spans="2:28" ht="15.75" x14ac:dyDescent="0.25">
      <c r="B59" s="62">
        <f t="shared" si="1"/>
        <v>44004</v>
      </c>
      <c r="C59" s="137">
        <f t="shared" si="2"/>
        <v>-142.77999999999997</v>
      </c>
      <c r="D59" s="138"/>
      <c r="E59" s="63">
        <v>0</v>
      </c>
      <c r="F59" s="64">
        <v>-6.8599999999999994</v>
      </c>
      <c r="G59" s="64">
        <v>-7.7900000000000009</v>
      </c>
      <c r="H59" s="64">
        <v>-7.8899999999999988</v>
      </c>
      <c r="I59" s="64">
        <v>-7.7900000000000009</v>
      </c>
      <c r="J59" s="64">
        <v>-7.2399999999999984</v>
      </c>
      <c r="K59" s="64">
        <v>-5.25</v>
      </c>
      <c r="L59" s="64">
        <v>-19.600000000000001</v>
      </c>
      <c r="M59" s="64">
        <v>-17.149999999999999</v>
      </c>
      <c r="N59" s="64">
        <v>-2.0799999999999983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-2.8900000000000006</v>
      </c>
      <c r="U59" s="64">
        <v>-9.41</v>
      </c>
      <c r="V59" s="64">
        <v>-12.36</v>
      </c>
      <c r="W59" s="64">
        <v>-8.64</v>
      </c>
      <c r="X59" s="64">
        <v>0</v>
      </c>
      <c r="Y59" s="64">
        <v>0</v>
      </c>
      <c r="Z59" s="64">
        <v>-11.599999999999998</v>
      </c>
      <c r="AA59" s="64">
        <v>-0.5</v>
      </c>
      <c r="AB59" s="65">
        <v>-15.729999999999999</v>
      </c>
    </row>
    <row r="60" spans="2:28" ht="15.75" x14ac:dyDescent="0.25">
      <c r="B60" s="62">
        <f t="shared" si="1"/>
        <v>44005</v>
      </c>
      <c r="C60" s="137">
        <f t="shared" si="2"/>
        <v>-102.40999999999998</v>
      </c>
      <c r="D60" s="138"/>
      <c r="E60" s="63">
        <v>0</v>
      </c>
      <c r="F60" s="64">
        <v>-3.8599999999999994</v>
      </c>
      <c r="G60" s="64">
        <v>-6.24</v>
      </c>
      <c r="H60" s="64">
        <v>-7.879999999999999</v>
      </c>
      <c r="I60" s="64">
        <v>-8.01</v>
      </c>
      <c r="J60" s="64">
        <v>-7.9699999999999989</v>
      </c>
      <c r="K60" s="64">
        <v>-7.85</v>
      </c>
      <c r="L60" s="64">
        <v>-19.36</v>
      </c>
      <c r="M60" s="64">
        <v>-5.8599999999999994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-1.6900000000000013</v>
      </c>
      <c r="U60" s="64">
        <v>-5.3500000000000014</v>
      </c>
      <c r="V60" s="64">
        <v>-3.1499999999999986</v>
      </c>
      <c r="W60" s="64">
        <v>-11.1</v>
      </c>
      <c r="X60" s="64">
        <v>-0.89000000000000057</v>
      </c>
      <c r="Y60" s="64">
        <v>-2.6799999999999997</v>
      </c>
      <c r="Z60" s="64">
        <v>0</v>
      </c>
      <c r="AA60" s="64">
        <v>0</v>
      </c>
      <c r="AB60" s="65">
        <v>-10.52</v>
      </c>
    </row>
    <row r="61" spans="2:28" ht="15.75" x14ac:dyDescent="0.25">
      <c r="B61" s="62">
        <f t="shared" si="1"/>
        <v>44006</v>
      </c>
      <c r="C61" s="137">
        <f t="shared" si="2"/>
        <v>-91.11</v>
      </c>
      <c r="D61" s="138"/>
      <c r="E61" s="63">
        <v>0</v>
      </c>
      <c r="F61" s="64">
        <v>-5.5300000000000011</v>
      </c>
      <c r="G61" s="64">
        <v>-8.0299999999999994</v>
      </c>
      <c r="H61" s="64">
        <v>-8.0299999999999994</v>
      </c>
      <c r="I61" s="64">
        <v>-7.99</v>
      </c>
      <c r="J61" s="64">
        <v>-8.0299999999999994</v>
      </c>
      <c r="K61" s="64">
        <v>-8</v>
      </c>
      <c r="L61" s="64">
        <v>-18.670000000000002</v>
      </c>
      <c r="M61" s="64">
        <v>0</v>
      </c>
      <c r="N61" s="64">
        <v>0</v>
      </c>
      <c r="O61" s="64">
        <v>-1.1099999999999994</v>
      </c>
      <c r="P61" s="64">
        <v>0</v>
      </c>
      <c r="Q61" s="64">
        <v>-0.48999999999999844</v>
      </c>
      <c r="R61" s="64">
        <v>0</v>
      </c>
      <c r="S61" s="64">
        <v>0</v>
      </c>
      <c r="T61" s="64">
        <v>-6.6500000000000021</v>
      </c>
      <c r="U61" s="64">
        <v>0</v>
      </c>
      <c r="V61" s="64">
        <v>0</v>
      </c>
      <c r="W61" s="64">
        <v>-4.1300000000000026</v>
      </c>
      <c r="X61" s="64">
        <v>-5.2299999999999986</v>
      </c>
      <c r="Y61" s="64">
        <v>0</v>
      </c>
      <c r="Z61" s="64">
        <v>0</v>
      </c>
      <c r="AA61" s="64">
        <v>0</v>
      </c>
      <c r="AB61" s="65">
        <v>-9.2200000000000024</v>
      </c>
    </row>
    <row r="62" spans="2:28" ht="15.75" x14ac:dyDescent="0.25">
      <c r="B62" s="62">
        <f t="shared" si="1"/>
        <v>44007</v>
      </c>
      <c r="C62" s="137">
        <f t="shared" si="2"/>
        <v>-77.70999999999998</v>
      </c>
      <c r="D62" s="138"/>
      <c r="E62" s="63">
        <v>0</v>
      </c>
      <c r="F62" s="64">
        <v>0</v>
      </c>
      <c r="G62" s="64">
        <v>-1.0199999999999996</v>
      </c>
      <c r="H62" s="64">
        <v>-6.7199999999999989</v>
      </c>
      <c r="I62" s="64">
        <v>-7.8600000000000012</v>
      </c>
      <c r="J62" s="64">
        <v>-7.8400000000000016</v>
      </c>
      <c r="K62" s="64">
        <v>-7.5899999999999981</v>
      </c>
      <c r="L62" s="64">
        <v>-19.13</v>
      </c>
      <c r="M62" s="64">
        <v>-7.7199999999999989</v>
      </c>
      <c r="N62" s="64">
        <v>-0.71000000000000085</v>
      </c>
      <c r="O62" s="64">
        <v>-3.9699999999999989</v>
      </c>
      <c r="P62" s="64">
        <v>0</v>
      </c>
      <c r="Q62" s="64">
        <v>-0.69999999999999929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-4.66</v>
      </c>
      <c r="X62" s="64">
        <v>-9.7899999999999991</v>
      </c>
      <c r="Y62" s="64">
        <v>0</v>
      </c>
      <c r="Z62" s="64">
        <v>0</v>
      </c>
      <c r="AA62" s="64">
        <v>0</v>
      </c>
      <c r="AB62" s="65">
        <v>0</v>
      </c>
    </row>
    <row r="63" spans="2:28" ht="15.75" x14ac:dyDescent="0.25">
      <c r="B63" s="62">
        <f t="shared" si="1"/>
        <v>44008</v>
      </c>
      <c r="C63" s="137">
        <f t="shared" si="2"/>
        <v>-88.46</v>
      </c>
      <c r="D63" s="138"/>
      <c r="E63" s="63">
        <v>0</v>
      </c>
      <c r="F63" s="64">
        <v>0</v>
      </c>
      <c r="G63" s="64">
        <v>0</v>
      </c>
      <c r="H63" s="64">
        <v>-6.59</v>
      </c>
      <c r="I63" s="64">
        <v>-7.759999999999998</v>
      </c>
      <c r="J63" s="64">
        <v>-7.7900000000000009</v>
      </c>
      <c r="K63" s="64">
        <v>-4.0600000000000005</v>
      </c>
      <c r="L63" s="64">
        <v>-17.38</v>
      </c>
      <c r="M63" s="64">
        <v>0</v>
      </c>
      <c r="N63" s="64">
        <v>-2.1900000000000013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-7.4699999999999989</v>
      </c>
      <c r="U63" s="64">
        <v>-5.6999999999999993</v>
      </c>
      <c r="V63" s="64">
        <v>-2.16</v>
      </c>
      <c r="W63" s="64">
        <v>-3.8500000000000014</v>
      </c>
      <c r="X63" s="64">
        <v>-4.32</v>
      </c>
      <c r="Y63" s="64">
        <v>0</v>
      </c>
      <c r="Z63" s="64">
        <v>0</v>
      </c>
      <c r="AA63" s="64">
        <v>-4.18</v>
      </c>
      <c r="AB63" s="65">
        <v>-15.01</v>
      </c>
    </row>
    <row r="64" spans="2:28" ht="15.75" x14ac:dyDescent="0.25">
      <c r="B64" s="62">
        <f t="shared" si="1"/>
        <v>44009</v>
      </c>
      <c r="C64" s="137">
        <f t="shared" si="2"/>
        <v>-70.22999999999999</v>
      </c>
      <c r="D64" s="138"/>
      <c r="E64" s="63">
        <v>0</v>
      </c>
      <c r="F64" s="64">
        <v>0</v>
      </c>
      <c r="G64" s="64">
        <v>0</v>
      </c>
      <c r="H64" s="64">
        <v>-3.6900000000000013</v>
      </c>
      <c r="I64" s="64">
        <v>-7.7499999999999982</v>
      </c>
      <c r="J64" s="64">
        <v>-7.6099999999999977</v>
      </c>
      <c r="K64" s="64">
        <v>-7.7200000000000006</v>
      </c>
      <c r="L64" s="64">
        <v>-19.510000000000002</v>
      </c>
      <c r="M64" s="64">
        <v>0</v>
      </c>
      <c r="N64" s="64">
        <v>0</v>
      </c>
      <c r="O64" s="64">
        <v>-3.9699999999999989</v>
      </c>
      <c r="P64" s="64">
        <v>-3.9400000000000013</v>
      </c>
      <c r="Q64" s="64">
        <v>0</v>
      </c>
      <c r="R64" s="64">
        <v>0</v>
      </c>
      <c r="S64" s="64">
        <v>0</v>
      </c>
      <c r="T64" s="64">
        <v>0</v>
      </c>
      <c r="U64" s="64">
        <v>-8.9200000000000017</v>
      </c>
      <c r="V64" s="64">
        <v>0</v>
      </c>
      <c r="W64" s="64">
        <v>-0.75</v>
      </c>
      <c r="X64" s="64">
        <v>-5.7399999999999984</v>
      </c>
      <c r="Y64" s="64">
        <v>0</v>
      </c>
      <c r="Z64" s="64">
        <v>0</v>
      </c>
      <c r="AA64" s="64">
        <v>0</v>
      </c>
      <c r="AB64" s="65">
        <v>-0.62999999999999901</v>
      </c>
    </row>
    <row r="65" spans="2:28" ht="15.75" x14ac:dyDescent="0.25">
      <c r="B65" s="62">
        <f t="shared" si="1"/>
        <v>44010</v>
      </c>
      <c r="C65" s="137">
        <f t="shared" si="2"/>
        <v>-112.21000000000004</v>
      </c>
      <c r="D65" s="138"/>
      <c r="E65" s="63">
        <v>0</v>
      </c>
      <c r="F65" s="64">
        <v>0</v>
      </c>
      <c r="G65" s="64">
        <v>0</v>
      </c>
      <c r="H65" s="64">
        <v>-3.6799999999999997</v>
      </c>
      <c r="I65" s="64">
        <v>-6.1900000000000013</v>
      </c>
      <c r="J65" s="64">
        <v>-7.8599999999999994</v>
      </c>
      <c r="K65" s="64">
        <v>-5.6199999999999992</v>
      </c>
      <c r="L65" s="64">
        <v>-1.9400000000000013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-17.170000000000002</v>
      </c>
      <c r="T65" s="64">
        <v>-4.0299999999999994</v>
      </c>
      <c r="U65" s="64">
        <v>-9.0599999999999987</v>
      </c>
      <c r="V65" s="64">
        <v>0</v>
      </c>
      <c r="W65" s="64">
        <v>-18.46</v>
      </c>
      <c r="X65" s="64">
        <v>-18.84</v>
      </c>
      <c r="Y65" s="64">
        <v>-0.17000000000000171</v>
      </c>
      <c r="Z65" s="64">
        <v>-0.12000000000000099</v>
      </c>
      <c r="AA65" s="64">
        <v>-8.5700000000000038</v>
      </c>
      <c r="AB65" s="65">
        <v>-10.5</v>
      </c>
    </row>
    <row r="66" spans="2:28" ht="15.75" x14ac:dyDescent="0.25">
      <c r="B66" s="62">
        <f t="shared" si="1"/>
        <v>44011</v>
      </c>
      <c r="C66" s="137">
        <f t="shared" si="2"/>
        <v>-89.079999999999984</v>
      </c>
      <c r="D66" s="138"/>
      <c r="E66" s="63">
        <v>0</v>
      </c>
      <c r="F66" s="64">
        <v>0</v>
      </c>
      <c r="G66" s="64">
        <v>0</v>
      </c>
      <c r="H66" s="64">
        <v>-7.5500000000000007</v>
      </c>
      <c r="I66" s="64">
        <v>-7.870000000000001</v>
      </c>
      <c r="J66" s="64">
        <v>-7.93</v>
      </c>
      <c r="K66" s="64">
        <v>-7.9799999999999986</v>
      </c>
      <c r="L66" s="64">
        <v>-15.38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-3.8999999999999986</v>
      </c>
      <c r="S66" s="64">
        <v>0</v>
      </c>
      <c r="T66" s="64">
        <v>-9.5600000000000023</v>
      </c>
      <c r="U66" s="64">
        <v>-7.3099999999999987</v>
      </c>
      <c r="V66" s="64">
        <v>0</v>
      </c>
      <c r="W66" s="64">
        <v>-2.0500000000000007</v>
      </c>
      <c r="X66" s="64">
        <v>-14.289999999999997</v>
      </c>
      <c r="Y66" s="64">
        <v>-0.94000000000000128</v>
      </c>
      <c r="Z66" s="64">
        <v>0</v>
      </c>
      <c r="AA66" s="64">
        <v>-4.32</v>
      </c>
      <c r="AB66" s="65">
        <v>0</v>
      </c>
    </row>
    <row r="67" spans="2:28" ht="16.5" thickBot="1" x14ac:dyDescent="0.3">
      <c r="B67" s="66">
        <f t="shared" si="1"/>
        <v>44012</v>
      </c>
      <c r="C67" s="139">
        <f t="shared" si="2"/>
        <v>-252.55</v>
      </c>
      <c r="D67" s="140"/>
      <c r="E67" s="67">
        <v>0</v>
      </c>
      <c r="F67" s="68">
        <v>0</v>
      </c>
      <c r="G67" s="68">
        <v>-7.17</v>
      </c>
      <c r="H67" s="68">
        <v>-7.74</v>
      </c>
      <c r="I67" s="68">
        <v>-7.8800000000000008</v>
      </c>
      <c r="J67" s="68">
        <v>-7.8599999999999994</v>
      </c>
      <c r="K67" s="68">
        <v>-7.84</v>
      </c>
      <c r="L67" s="68">
        <v>-7.8800000000000008</v>
      </c>
      <c r="M67" s="68">
        <v>-20.5</v>
      </c>
      <c r="N67" s="68">
        <v>-20.430000000000003</v>
      </c>
      <c r="O67" s="68">
        <v>-20.09</v>
      </c>
      <c r="P67" s="68">
        <v>-20.43</v>
      </c>
      <c r="Q67" s="68">
        <v>-19.89</v>
      </c>
      <c r="R67" s="68">
        <v>-2.5599999999999987</v>
      </c>
      <c r="S67" s="68">
        <v>0</v>
      </c>
      <c r="T67" s="68">
        <v>-3.9400000000000013</v>
      </c>
      <c r="U67" s="68">
        <v>-15.020000000000001</v>
      </c>
      <c r="V67" s="68">
        <v>-15.079999999999998</v>
      </c>
      <c r="W67" s="68">
        <v>-12.42</v>
      </c>
      <c r="X67" s="68">
        <v>-20.36</v>
      </c>
      <c r="Y67" s="68">
        <v>-20.83</v>
      </c>
      <c r="Z67" s="68">
        <v>-14.24</v>
      </c>
      <c r="AA67" s="68">
        <v>-0.39000000000000057</v>
      </c>
      <c r="AB67" s="69">
        <v>0</v>
      </c>
    </row>
    <row r="68" spans="2:28" x14ac:dyDescent="0.25">
      <c r="B68" s="160" t="s">
        <v>44</v>
      </c>
      <c r="C68" s="135">
        <f>SUM(C38:D67)</f>
        <v>-3271.2200000000012</v>
      </c>
      <c r="D68" s="136"/>
    </row>
    <row r="69" spans="2:28" ht="15.75" thickBot="1" x14ac:dyDescent="0.3"/>
    <row r="70" spans="2:28" ht="24.75" customHeight="1" thickBot="1" x14ac:dyDescent="0.4">
      <c r="B70" s="126" t="s">
        <v>35</v>
      </c>
      <c r="C70" s="128" t="s">
        <v>36</v>
      </c>
      <c r="D70" s="129"/>
      <c r="E70" s="132" t="s">
        <v>39</v>
      </c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4"/>
    </row>
    <row r="71" spans="2:28" ht="15.75" customHeight="1" thickBot="1" x14ac:dyDescent="0.3">
      <c r="B71" s="127"/>
      <c r="C71" s="130"/>
      <c r="D71" s="131"/>
      <c r="E71" s="52" t="s">
        <v>23</v>
      </c>
      <c r="F71" s="53" t="s">
        <v>22</v>
      </c>
      <c r="G71" s="54" t="s">
        <v>21</v>
      </c>
      <c r="H71" s="54" t="s">
        <v>20</v>
      </c>
      <c r="I71" s="55" t="s">
        <v>19</v>
      </c>
      <c r="J71" s="54" t="s">
        <v>18</v>
      </c>
      <c r="K71" s="54" t="s">
        <v>17</v>
      </c>
      <c r="L71" s="54" t="s">
        <v>16</v>
      </c>
      <c r="M71" s="56" t="s">
        <v>15</v>
      </c>
      <c r="N71" s="54" t="s">
        <v>14</v>
      </c>
      <c r="O71" s="55" t="s">
        <v>13</v>
      </c>
      <c r="P71" s="54" t="s">
        <v>12</v>
      </c>
      <c r="Q71" s="54" t="s">
        <v>11</v>
      </c>
      <c r="R71" s="54" t="s">
        <v>10</v>
      </c>
      <c r="S71" s="54" t="s">
        <v>9</v>
      </c>
      <c r="T71" s="54" t="s">
        <v>8</v>
      </c>
      <c r="U71" s="54" t="s">
        <v>7</v>
      </c>
      <c r="V71" s="54" t="s">
        <v>6</v>
      </c>
      <c r="W71" s="54" t="s">
        <v>5</v>
      </c>
      <c r="X71" s="54" t="s">
        <v>4</v>
      </c>
      <c r="Y71" s="54" t="s">
        <v>3</v>
      </c>
      <c r="Z71" s="54" t="s">
        <v>2</v>
      </c>
      <c r="AA71" s="54" t="s">
        <v>1</v>
      </c>
      <c r="AB71" s="57" t="s">
        <v>0</v>
      </c>
    </row>
    <row r="72" spans="2:28" ht="15.75" x14ac:dyDescent="0.25">
      <c r="B72" s="70">
        <f t="shared" ref="B72:B101" si="3">B38</f>
        <v>43983</v>
      </c>
      <c r="C72" s="71">
        <f>SUMIF(E72:AB72,"&gt;0")</f>
        <v>144.82000000000002</v>
      </c>
      <c r="D72" s="72">
        <f>SUMIF(F72:AC72,"&lt;0")</f>
        <v>-89.96</v>
      </c>
      <c r="E72" s="59">
        <v>4.16</v>
      </c>
      <c r="F72" s="60">
        <v>4.7300000000000004</v>
      </c>
      <c r="G72" s="60">
        <v>3.5199999999999996</v>
      </c>
      <c r="H72" s="60">
        <v>6.0100000000000016</v>
      </c>
      <c r="I72" s="60">
        <v>2.5100000000000016</v>
      </c>
      <c r="J72" s="60">
        <v>-4.509999999999998</v>
      </c>
      <c r="K72" s="60">
        <v>3.6499999999999986</v>
      </c>
      <c r="L72" s="60">
        <v>2.0500000000000007</v>
      </c>
      <c r="M72" s="60">
        <v>10.519999999999996</v>
      </c>
      <c r="N72" s="60">
        <v>5.1900000000000013</v>
      </c>
      <c r="O72" s="60">
        <v>13.059999999999999</v>
      </c>
      <c r="P72" s="60">
        <v>-17.850000000000001</v>
      </c>
      <c r="Q72" s="60">
        <v>15.600000000000001</v>
      </c>
      <c r="R72" s="60">
        <v>-15.549999999999999</v>
      </c>
      <c r="S72" s="60">
        <v>13.320000000000004</v>
      </c>
      <c r="T72" s="60">
        <v>16.260000000000002</v>
      </c>
      <c r="U72" s="60">
        <v>-6.9899999999999984</v>
      </c>
      <c r="V72" s="60">
        <v>-17.240000000000002</v>
      </c>
      <c r="W72" s="60">
        <v>-12.7</v>
      </c>
      <c r="X72" s="60">
        <v>-15.120000000000001</v>
      </c>
      <c r="Y72" s="60">
        <v>14.68</v>
      </c>
      <c r="Z72" s="60">
        <v>11.100000000000005</v>
      </c>
      <c r="AA72" s="60">
        <v>14.45</v>
      </c>
      <c r="AB72" s="61">
        <v>4.009999999999998</v>
      </c>
    </row>
    <row r="73" spans="2:28" ht="15.75" x14ac:dyDescent="0.25">
      <c r="B73" s="73">
        <f t="shared" si="3"/>
        <v>43984</v>
      </c>
      <c r="C73" s="74">
        <f t="shared" ref="C73:C101" si="4">SUMIF(E73:AB73,"&gt;0")</f>
        <v>110.32999999999998</v>
      </c>
      <c r="D73" s="75">
        <f t="shared" ref="D73:D101" si="5">SUMIF(F73:AC73,"&lt;0")</f>
        <v>-75.569999999999993</v>
      </c>
      <c r="E73" s="63">
        <v>5.3099999999999987</v>
      </c>
      <c r="F73" s="64">
        <v>2.0999999999999979</v>
      </c>
      <c r="G73" s="64">
        <v>5.009999999999998</v>
      </c>
      <c r="H73" s="64">
        <v>-4.66</v>
      </c>
      <c r="I73" s="64">
        <v>-5.5999999999999979</v>
      </c>
      <c r="J73" s="64">
        <v>0.39999999999999858</v>
      </c>
      <c r="K73" s="64">
        <v>0.75</v>
      </c>
      <c r="L73" s="64">
        <v>-8.8699999999999974</v>
      </c>
      <c r="M73" s="64">
        <v>-9.7199999999999989</v>
      </c>
      <c r="N73" s="64">
        <v>14.84</v>
      </c>
      <c r="O73" s="64">
        <v>17.100000000000001</v>
      </c>
      <c r="P73" s="64">
        <v>1.7600000000000016</v>
      </c>
      <c r="Q73" s="64">
        <v>-2.2299999999999986</v>
      </c>
      <c r="R73" s="64">
        <v>18.93</v>
      </c>
      <c r="S73" s="64">
        <v>-7.370000000000001</v>
      </c>
      <c r="T73" s="64">
        <v>-8.240000000000002</v>
      </c>
      <c r="U73" s="64">
        <v>0.46000000000000085</v>
      </c>
      <c r="V73" s="64">
        <v>6.1400000000000006</v>
      </c>
      <c r="W73" s="64">
        <v>19.3</v>
      </c>
      <c r="X73" s="64">
        <v>17.82</v>
      </c>
      <c r="Y73" s="64">
        <v>-5.5100000000000033</v>
      </c>
      <c r="Z73" s="64">
        <v>-12.290000000000001</v>
      </c>
      <c r="AA73" s="64">
        <v>0.41000000000000014</v>
      </c>
      <c r="AB73" s="65">
        <v>-11.079999999999998</v>
      </c>
    </row>
    <row r="74" spans="2:28" ht="15.75" x14ac:dyDescent="0.25">
      <c r="B74" s="73">
        <f t="shared" si="3"/>
        <v>43985</v>
      </c>
      <c r="C74" s="74">
        <f t="shared" si="4"/>
        <v>183.83</v>
      </c>
      <c r="D74" s="75">
        <f t="shared" si="5"/>
        <v>-78.850000000000009</v>
      </c>
      <c r="E74" s="63">
        <v>7.879999999999999</v>
      </c>
      <c r="F74" s="64">
        <v>-1.8299999999999983</v>
      </c>
      <c r="G74" s="64">
        <v>-4.2300000000000004</v>
      </c>
      <c r="H74" s="64">
        <v>-7.4199999999999982</v>
      </c>
      <c r="I74" s="64">
        <v>4.18</v>
      </c>
      <c r="J74" s="64">
        <v>7.0699999999999967</v>
      </c>
      <c r="K74" s="64">
        <v>7.8599999999999994</v>
      </c>
      <c r="L74" s="64">
        <v>7.2100000000000009</v>
      </c>
      <c r="M74" s="64">
        <v>11.090000000000003</v>
      </c>
      <c r="N74" s="64">
        <v>19.97</v>
      </c>
      <c r="O74" s="64">
        <v>20.089999999999996</v>
      </c>
      <c r="P74" s="64">
        <v>18.97</v>
      </c>
      <c r="Q74" s="64">
        <v>14.5</v>
      </c>
      <c r="R74" s="64">
        <v>16.470000000000002</v>
      </c>
      <c r="S74" s="64">
        <v>14.559999999999999</v>
      </c>
      <c r="T74" s="64">
        <v>5.52</v>
      </c>
      <c r="U74" s="64">
        <v>-13.46</v>
      </c>
      <c r="V74" s="64">
        <v>-9.5</v>
      </c>
      <c r="W74" s="64">
        <v>-7.4300000000000033</v>
      </c>
      <c r="X74" s="64">
        <v>-18.380000000000003</v>
      </c>
      <c r="Y74" s="64">
        <v>-16.599999999999998</v>
      </c>
      <c r="Z74" s="64">
        <v>6.27</v>
      </c>
      <c r="AA74" s="64">
        <v>14.23</v>
      </c>
      <c r="AB74" s="65">
        <v>7.9600000000000009</v>
      </c>
    </row>
    <row r="75" spans="2:28" ht="15.75" x14ac:dyDescent="0.25">
      <c r="B75" s="73">
        <f t="shared" si="3"/>
        <v>43986</v>
      </c>
      <c r="C75" s="74">
        <f t="shared" si="4"/>
        <v>57.480000000000018</v>
      </c>
      <c r="D75" s="75">
        <f t="shared" si="5"/>
        <v>-136.95999999999998</v>
      </c>
      <c r="E75" s="63">
        <v>1.4600000000000009</v>
      </c>
      <c r="F75" s="64">
        <v>-3.9400000000000013</v>
      </c>
      <c r="G75" s="64">
        <v>-6.129999999999999</v>
      </c>
      <c r="H75" s="64">
        <v>3.7399999999999984</v>
      </c>
      <c r="I75" s="64">
        <v>9</v>
      </c>
      <c r="J75" s="64">
        <v>5.07</v>
      </c>
      <c r="K75" s="64">
        <v>4.8900000000000006</v>
      </c>
      <c r="L75" s="64">
        <v>-12.84</v>
      </c>
      <c r="M75" s="64">
        <v>-18.159999999999997</v>
      </c>
      <c r="N75" s="64">
        <v>-12.080000000000002</v>
      </c>
      <c r="O75" s="64">
        <v>6.1999999999999993</v>
      </c>
      <c r="P75" s="64">
        <v>4.5300000000000011</v>
      </c>
      <c r="Q75" s="64">
        <v>2.870000000000001</v>
      </c>
      <c r="R75" s="64">
        <v>1.5899999999999999</v>
      </c>
      <c r="S75" s="64">
        <v>16.040000000000003</v>
      </c>
      <c r="T75" s="64">
        <v>-11.37</v>
      </c>
      <c r="U75" s="64">
        <v>-9.5399999999999974</v>
      </c>
      <c r="V75" s="64">
        <v>-0.61000000000000121</v>
      </c>
      <c r="W75" s="64">
        <v>-18.29</v>
      </c>
      <c r="X75" s="64">
        <v>-19.180000000000003</v>
      </c>
      <c r="Y75" s="64">
        <v>-18.48</v>
      </c>
      <c r="Z75" s="64">
        <v>-3</v>
      </c>
      <c r="AA75" s="64">
        <v>-3.3400000000000016</v>
      </c>
      <c r="AB75" s="65">
        <v>2.09</v>
      </c>
    </row>
    <row r="76" spans="2:28" ht="15.75" x14ac:dyDescent="0.25">
      <c r="B76" s="73">
        <f t="shared" si="3"/>
        <v>43987</v>
      </c>
      <c r="C76" s="74">
        <f t="shared" si="4"/>
        <v>123.93</v>
      </c>
      <c r="D76" s="75">
        <f t="shared" si="5"/>
        <v>-74.59</v>
      </c>
      <c r="E76" s="63">
        <v>4.9400000000000013</v>
      </c>
      <c r="F76" s="64">
        <v>0.7900000000000027</v>
      </c>
      <c r="G76" s="64">
        <v>-5.3900000000000006</v>
      </c>
      <c r="H76" s="64">
        <v>-7.5000000000000018</v>
      </c>
      <c r="I76" s="64">
        <v>-7.4399999999999995</v>
      </c>
      <c r="J76" s="64">
        <v>-6.4999999999999982</v>
      </c>
      <c r="K76" s="64">
        <v>5.59</v>
      </c>
      <c r="L76" s="64">
        <v>-4.7700000000000031</v>
      </c>
      <c r="M76" s="64">
        <v>13.39</v>
      </c>
      <c r="N76" s="64">
        <v>9.1999999999999993</v>
      </c>
      <c r="O76" s="64">
        <v>16.690000000000001</v>
      </c>
      <c r="P76" s="64">
        <v>10.980000000000004</v>
      </c>
      <c r="Q76" s="64">
        <v>-0.42000000000000348</v>
      </c>
      <c r="R76" s="64">
        <v>-10.530000000000001</v>
      </c>
      <c r="S76" s="64">
        <v>7.4799999999999969</v>
      </c>
      <c r="T76" s="64">
        <v>7.6699999999999982</v>
      </c>
      <c r="U76" s="64">
        <v>5.5100000000000016</v>
      </c>
      <c r="V76" s="64">
        <v>19.940000000000001</v>
      </c>
      <c r="W76" s="64">
        <v>16.2</v>
      </c>
      <c r="X76" s="64">
        <v>5.5499999999999972</v>
      </c>
      <c r="Y76" s="64">
        <v>-4.3099999999999987</v>
      </c>
      <c r="Z76" s="64">
        <v>-3.7799999999999994</v>
      </c>
      <c r="AA76" s="64">
        <v>-11.979999999999999</v>
      </c>
      <c r="AB76" s="65">
        <v>-11.97</v>
      </c>
    </row>
    <row r="77" spans="2:28" ht="15.75" x14ac:dyDescent="0.25">
      <c r="B77" s="73">
        <f t="shared" si="3"/>
        <v>43988</v>
      </c>
      <c r="C77" s="74">
        <f t="shared" si="4"/>
        <v>133.36000000000004</v>
      </c>
      <c r="D77" s="75">
        <f t="shared" si="5"/>
        <v>-45.069999999999993</v>
      </c>
      <c r="E77" s="63">
        <v>6.98</v>
      </c>
      <c r="F77" s="64">
        <v>3.620000000000001</v>
      </c>
      <c r="G77" s="64">
        <v>1.5599999999999987</v>
      </c>
      <c r="H77" s="64">
        <v>1.9399999999999995</v>
      </c>
      <c r="I77" s="64">
        <v>2.0099999999999998</v>
      </c>
      <c r="J77" s="64">
        <v>1.0599999999999987</v>
      </c>
      <c r="K77" s="64">
        <v>1.0500000000000007</v>
      </c>
      <c r="L77" s="64">
        <v>-17.560000000000002</v>
      </c>
      <c r="M77" s="64">
        <v>-4.3699999999999974</v>
      </c>
      <c r="N77" s="64">
        <v>12.830000000000005</v>
      </c>
      <c r="O77" s="64">
        <v>1.4299999999999997</v>
      </c>
      <c r="P77" s="64">
        <v>-4.6500000000000004</v>
      </c>
      <c r="Q77" s="64">
        <v>19.779999999999998</v>
      </c>
      <c r="R77" s="64">
        <v>18.150000000000006</v>
      </c>
      <c r="S77" s="64">
        <v>15.850000000000005</v>
      </c>
      <c r="T77" s="64">
        <v>1.1100000000000012</v>
      </c>
      <c r="U77" s="64">
        <v>-3.3699999999999992</v>
      </c>
      <c r="V77" s="64">
        <v>5.1000000000000014</v>
      </c>
      <c r="W77" s="64">
        <v>-8.5399999999999974</v>
      </c>
      <c r="X77" s="64">
        <v>6.2900000000000027</v>
      </c>
      <c r="Y77" s="64">
        <v>16.53</v>
      </c>
      <c r="Z77" s="64">
        <v>10.430000000000003</v>
      </c>
      <c r="AA77" s="64">
        <v>7.6400000000000041</v>
      </c>
      <c r="AB77" s="65">
        <v>-6.5799999999999965</v>
      </c>
    </row>
    <row r="78" spans="2:28" ht="15.75" x14ac:dyDescent="0.25">
      <c r="B78" s="73">
        <f t="shared" si="3"/>
        <v>43989</v>
      </c>
      <c r="C78" s="74">
        <f t="shared" si="4"/>
        <v>218.54</v>
      </c>
      <c r="D78" s="75">
        <f t="shared" si="5"/>
        <v>-57.359999999999992</v>
      </c>
      <c r="E78" s="63">
        <v>7.009999999999998</v>
      </c>
      <c r="F78" s="64">
        <v>8.9899999999999984</v>
      </c>
      <c r="G78" s="64">
        <v>9</v>
      </c>
      <c r="H78" s="64">
        <v>9</v>
      </c>
      <c r="I78" s="64">
        <v>9</v>
      </c>
      <c r="J78" s="64">
        <v>9</v>
      </c>
      <c r="K78" s="64">
        <v>9</v>
      </c>
      <c r="L78" s="64">
        <v>2.0699999999999967</v>
      </c>
      <c r="M78" s="64">
        <v>-10.499999999999998</v>
      </c>
      <c r="N78" s="64">
        <v>13.64</v>
      </c>
      <c r="O78" s="64">
        <v>20.029999999999998</v>
      </c>
      <c r="P78" s="64">
        <v>19.909999999999997</v>
      </c>
      <c r="Q78" s="64">
        <v>19.899999999999999</v>
      </c>
      <c r="R78" s="64">
        <v>8.11</v>
      </c>
      <c r="S78" s="64">
        <v>-3.1899999999999977</v>
      </c>
      <c r="T78" s="64">
        <v>8.66</v>
      </c>
      <c r="U78" s="64">
        <v>19.950000000000003</v>
      </c>
      <c r="V78" s="64">
        <v>3.2100000000000009</v>
      </c>
      <c r="W78" s="64">
        <v>-9.129999999999999</v>
      </c>
      <c r="X78" s="64">
        <v>-17.97</v>
      </c>
      <c r="Y78" s="64">
        <v>-10.19</v>
      </c>
      <c r="Z78" s="64">
        <v>20.97</v>
      </c>
      <c r="AA78" s="64">
        <v>21.090000000000003</v>
      </c>
      <c r="AB78" s="65">
        <v>-6.3800000000000026</v>
      </c>
    </row>
    <row r="79" spans="2:28" ht="15.75" x14ac:dyDescent="0.25">
      <c r="B79" s="73">
        <f t="shared" si="3"/>
        <v>43990</v>
      </c>
      <c r="C79" s="74">
        <f t="shared" si="4"/>
        <v>47.66</v>
      </c>
      <c r="D79" s="75">
        <f t="shared" si="5"/>
        <v>-141.38999999999999</v>
      </c>
      <c r="E79" s="63">
        <v>4.0600000000000023</v>
      </c>
      <c r="F79" s="64">
        <v>-1.1700000000000017</v>
      </c>
      <c r="G79" s="64">
        <v>-7.34</v>
      </c>
      <c r="H79" s="64">
        <v>-7.7899999999999991</v>
      </c>
      <c r="I79" s="64">
        <v>-7.879999999999999</v>
      </c>
      <c r="J79" s="64">
        <v>-6.25</v>
      </c>
      <c r="K79" s="64">
        <v>-7.3599999999999994</v>
      </c>
      <c r="L79" s="64">
        <v>-18.8</v>
      </c>
      <c r="M79" s="64">
        <v>-1.8100000000000023</v>
      </c>
      <c r="N79" s="64">
        <v>-7.0599999999999987</v>
      </c>
      <c r="O79" s="64">
        <v>10.120000000000001</v>
      </c>
      <c r="P79" s="64">
        <v>7.9699999999999989</v>
      </c>
      <c r="Q79" s="64">
        <v>-0.87000000000000099</v>
      </c>
      <c r="R79" s="64">
        <v>4.5500000000000007</v>
      </c>
      <c r="S79" s="64">
        <v>8.2899999999999991</v>
      </c>
      <c r="T79" s="64">
        <v>9.23</v>
      </c>
      <c r="U79" s="64">
        <v>-2.7199999999999989</v>
      </c>
      <c r="V79" s="64">
        <v>-4.7899999999999991</v>
      </c>
      <c r="W79" s="64">
        <v>-17.63</v>
      </c>
      <c r="X79" s="64">
        <v>-11.1</v>
      </c>
      <c r="Y79" s="64">
        <v>-18.29</v>
      </c>
      <c r="Z79" s="64">
        <v>-13.39</v>
      </c>
      <c r="AA79" s="64">
        <v>-7.1399999999999988</v>
      </c>
      <c r="AB79" s="65">
        <v>3.4400000000000013</v>
      </c>
    </row>
    <row r="80" spans="2:28" ht="15.75" x14ac:dyDescent="0.25">
      <c r="B80" s="73">
        <f t="shared" si="3"/>
        <v>43991</v>
      </c>
      <c r="C80" s="74">
        <f t="shared" si="4"/>
        <v>119.38</v>
      </c>
      <c r="D80" s="75">
        <f t="shared" si="5"/>
        <v>-84.929999999999978</v>
      </c>
      <c r="E80" s="63">
        <v>1.3099999999999987</v>
      </c>
      <c r="F80" s="64">
        <v>-1.1000000000000014</v>
      </c>
      <c r="G80" s="64">
        <v>-1.1900000000000013</v>
      </c>
      <c r="H80" s="64">
        <v>-6.9799999999999986</v>
      </c>
      <c r="I80" s="64">
        <v>-7.7700000000000014</v>
      </c>
      <c r="J80" s="64">
        <v>-7.6199999999999992</v>
      </c>
      <c r="K80" s="64">
        <v>2.7699999999999996</v>
      </c>
      <c r="L80" s="64">
        <v>-7.3399999999999963</v>
      </c>
      <c r="M80" s="64">
        <v>16.060000000000002</v>
      </c>
      <c r="N80" s="64">
        <v>16.849999999999998</v>
      </c>
      <c r="O80" s="64">
        <v>12.190000000000005</v>
      </c>
      <c r="P80" s="64">
        <v>11.539999999999996</v>
      </c>
      <c r="Q80" s="64">
        <v>7.6999999999999957</v>
      </c>
      <c r="R80" s="64">
        <v>-1.0299999999999976</v>
      </c>
      <c r="S80" s="64">
        <v>16.680000000000003</v>
      </c>
      <c r="T80" s="64">
        <v>-1.3599999999999959</v>
      </c>
      <c r="U80" s="64">
        <v>-3.4199999999999982</v>
      </c>
      <c r="V80" s="64">
        <v>-0.12999999999999901</v>
      </c>
      <c r="W80" s="64">
        <v>-15.01</v>
      </c>
      <c r="X80" s="64">
        <v>-15.189999999999998</v>
      </c>
      <c r="Y80" s="64">
        <v>12.91</v>
      </c>
      <c r="Z80" s="64">
        <v>14.25</v>
      </c>
      <c r="AA80" s="64">
        <v>7.1199999999999974</v>
      </c>
      <c r="AB80" s="65">
        <v>-16.79</v>
      </c>
    </row>
    <row r="81" spans="2:28" ht="15.75" x14ac:dyDescent="0.25">
      <c r="B81" s="73">
        <f t="shared" si="3"/>
        <v>43992</v>
      </c>
      <c r="C81" s="74">
        <f t="shared" si="4"/>
        <v>174.97</v>
      </c>
      <c r="D81" s="75">
        <f t="shared" si="5"/>
        <v>-92.44</v>
      </c>
      <c r="E81" s="63">
        <v>-4.509999999999998</v>
      </c>
      <c r="F81" s="64">
        <v>8.7399999999999984</v>
      </c>
      <c r="G81" s="64">
        <v>8.93</v>
      </c>
      <c r="H81" s="64">
        <v>9</v>
      </c>
      <c r="I81" s="64">
        <v>8.02</v>
      </c>
      <c r="J81" s="64">
        <v>-5.6999999999999975</v>
      </c>
      <c r="K81" s="64">
        <v>5.0600000000000023</v>
      </c>
      <c r="L81" s="64">
        <v>5.0300000000000011</v>
      </c>
      <c r="M81" s="64">
        <v>14.130000000000003</v>
      </c>
      <c r="N81" s="64">
        <v>18.440000000000001</v>
      </c>
      <c r="O81" s="64">
        <v>21.290000000000003</v>
      </c>
      <c r="P81" s="64">
        <v>7.3800000000000026</v>
      </c>
      <c r="Q81" s="64">
        <v>12.64</v>
      </c>
      <c r="R81" s="64">
        <v>16.070000000000004</v>
      </c>
      <c r="S81" s="64">
        <v>19.380000000000003</v>
      </c>
      <c r="T81" s="64">
        <v>-5.59</v>
      </c>
      <c r="U81" s="64">
        <v>14.919999999999998</v>
      </c>
      <c r="V81" s="64">
        <v>5.9399999999999977</v>
      </c>
      <c r="W81" s="64">
        <v>-10.330000000000004</v>
      </c>
      <c r="X81" s="64">
        <v>-18.529999999999998</v>
      </c>
      <c r="Y81" s="64">
        <v>-5.0599999999999987</v>
      </c>
      <c r="Z81" s="64">
        <v>-14.99</v>
      </c>
      <c r="AA81" s="64">
        <v>-18.149999999999999</v>
      </c>
      <c r="AB81" s="65">
        <v>-14.090000000000002</v>
      </c>
    </row>
    <row r="82" spans="2:28" ht="15.75" x14ac:dyDescent="0.25">
      <c r="B82" s="73">
        <f t="shared" si="3"/>
        <v>43993</v>
      </c>
      <c r="C82" s="74">
        <f t="shared" si="4"/>
        <v>72.309999999999988</v>
      </c>
      <c r="D82" s="75">
        <f t="shared" si="5"/>
        <v>-144.23999999999998</v>
      </c>
      <c r="E82" s="63">
        <v>-4.0299999999999976</v>
      </c>
      <c r="F82" s="64">
        <v>-5.2099999999999991</v>
      </c>
      <c r="G82" s="64">
        <v>-5.8600000000000012</v>
      </c>
      <c r="H82" s="64">
        <v>-7.8200000000000021</v>
      </c>
      <c r="I82" s="64">
        <v>-7.8999999999999986</v>
      </c>
      <c r="J82" s="64">
        <v>-6.8000000000000007</v>
      </c>
      <c r="K82" s="64">
        <v>-6.91</v>
      </c>
      <c r="L82" s="64">
        <v>-18.299999999999997</v>
      </c>
      <c r="M82" s="64">
        <v>3.1999999999999993</v>
      </c>
      <c r="N82" s="64">
        <v>3.6199999999999974</v>
      </c>
      <c r="O82" s="64">
        <v>14.699999999999996</v>
      </c>
      <c r="P82" s="64">
        <v>16.66</v>
      </c>
      <c r="Q82" s="64">
        <v>9.6299999999999955</v>
      </c>
      <c r="R82" s="64">
        <v>5.5500000000000043</v>
      </c>
      <c r="S82" s="64">
        <v>-3.7300000000000004</v>
      </c>
      <c r="T82" s="64">
        <v>-13.28</v>
      </c>
      <c r="U82" s="64">
        <v>-18.28</v>
      </c>
      <c r="V82" s="64">
        <v>-16.63</v>
      </c>
      <c r="W82" s="64">
        <v>5.09</v>
      </c>
      <c r="X82" s="64">
        <v>-4.5100000000000016</v>
      </c>
      <c r="Y82" s="64">
        <v>-18.589999999999996</v>
      </c>
      <c r="Z82" s="64">
        <v>-7.9399999999999977</v>
      </c>
      <c r="AA82" s="64">
        <v>13.86</v>
      </c>
      <c r="AB82" s="65">
        <v>-2.4800000000000004</v>
      </c>
    </row>
    <row r="83" spans="2:28" ht="15.75" x14ac:dyDescent="0.25">
      <c r="B83" s="73">
        <f t="shared" si="3"/>
        <v>43994</v>
      </c>
      <c r="C83" s="74">
        <f t="shared" si="4"/>
        <v>233.93</v>
      </c>
      <c r="D83" s="75">
        <f t="shared" si="5"/>
        <v>-21.79</v>
      </c>
      <c r="E83" s="63">
        <v>7.5600000000000023</v>
      </c>
      <c r="F83" s="64">
        <v>5.73</v>
      </c>
      <c r="G83" s="64">
        <v>7.2399999999999984</v>
      </c>
      <c r="H83" s="64">
        <v>8.6000000000000014</v>
      </c>
      <c r="I83" s="64">
        <v>8.9499999999999993</v>
      </c>
      <c r="J83" s="64">
        <v>3.9200000000000017</v>
      </c>
      <c r="K83" s="64">
        <v>7.879999999999999</v>
      </c>
      <c r="L83" s="64">
        <v>-1.8999999999999986</v>
      </c>
      <c r="M83" s="64">
        <v>1.6799999999999997</v>
      </c>
      <c r="N83" s="64">
        <v>-0.33000000000000185</v>
      </c>
      <c r="O83" s="64">
        <v>10.620000000000001</v>
      </c>
      <c r="P83" s="64">
        <v>19.27</v>
      </c>
      <c r="Q83" s="64">
        <v>20.64</v>
      </c>
      <c r="R83" s="64">
        <v>19.129999999999995</v>
      </c>
      <c r="S83" s="64">
        <v>9.0700000000000038</v>
      </c>
      <c r="T83" s="64">
        <v>-8.9</v>
      </c>
      <c r="U83" s="64">
        <v>15.340000000000003</v>
      </c>
      <c r="V83" s="64">
        <v>19.979999999999997</v>
      </c>
      <c r="W83" s="64">
        <v>17.739999999999998</v>
      </c>
      <c r="X83" s="64">
        <v>12.140000000000004</v>
      </c>
      <c r="Y83" s="64">
        <v>20.47</v>
      </c>
      <c r="Z83" s="64">
        <v>4.0800000000000018</v>
      </c>
      <c r="AA83" s="64">
        <v>13.89</v>
      </c>
      <c r="AB83" s="65">
        <v>-10.66</v>
      </c>
    </row>
    <row r="84" spans="2:28" ht="15.75" x14ac:dyDescent="0.25">
      <c r="B84" s="73">
        <f t="shared" si="3"/>
        <v>43995</v>
      </c>
      <c r="C84" s="74">
        <f t="shared" si="4"/>
        <v>185.98999999999998</v>
      </c>
      <c r="D84" s="75">
        <f t="shared" si="5"/>
        <v>-92.670000000000016</v>
      </c>
      <c r="E84" s="63">
        <v>7.09</v>
      </c>
      <c r="F84" s="64">
        <v>8.7800000000000011</v>
      </c>
      <c r="G84" s="64">
        <v>8.9899999999999984</v>
      </c>
      <c r="H84" s="64">
        <v>8.7100000000000009</v>
      </c>
      <c r="I84" s="64">
        <v>1.3600000000000012</v>
      </c>
      <c r="J84" s="64">
        <v>1.0500000000000007</v>
      </c>
      <c r="K84" s="64">
        <v>1.0700000000000003</v>
      </c>
      <c r="L84" s="64">
        <v>-16.75</v>
      </c>
      <c r="M84" s="64">
        <v>-19.64</v>
      </c>
      <c r="N84" s="64">
        <v>-6.9300000000000033</v>
      </c>
      <c r="O84" s="64">
        <v>8.3000000000000007</v>
      </c>
      <c r="P84" s="64">
        <v>20.22</v>
      </c>
      <c r="Q84" s="64">
        <v>16.16</v>
      </c>
      <c r="R84" s="64">
        <v>18.540000000000003</v>
      </c>
      <c r="S84" s="64">
        <v>11.239999999999998</v>
      </c>
      <c r="T84" s="64">
        <v>-15.01</v>
      </c>
      <c r="U84" s="64">
        <v>8.5</v>
      </c>
      <c r="V84" s="64">
        <v>-14.560000000000002</v>
      </c>
      <c r="W84" s="64">
        <v>-17.45</v>
      </c>
      <c r="X84" s="64">
        <v>-2.3300000000000018</v>
      </c>
      <c r="Y84" s="64">
        <v>19.779999999999998</v>
      </c>
      <c r="Z84" s="64">
        <v>12.309999999999999</v>
      </c>
      <c r="AA84" s="64">
        <v>16.920000000000002</v>
      </c>
      <c r="AB84" s="65">
        <v>16.97</v>
      </c>
    </row>
    <row r="85" spans="2:28" ht="15.75" x14ac:dyDescent="0.25">
      <c r="B85" s="73">
        <f t="shared" si="3"/>
        <v>43996</v>
      </c>
      <c r="C85" s="74">
        <f t="shared" si="4"/>
        <v>197.26999999999998</v>
      </c>
      <c r="D85" s="75">
        <f t="shared" si="5"/>
        <v>-88.759999999999991</v>
      </c>
      <c r="E85" s="63">
        <v>7.52</v>
      </c>
      <c r="F85" s="64">
        <v>-6.6900000000000013</v>
      </c>
      <c r="G85" s="64">
        <v>-8.0299999999999994</v>
      </c>
      <c r="H85" s="64">
        <v>-7.8899999999999988</v>
      </c>
      <c r="I85" s="64">
        <v>-8.0299999999999994</v>
      </c>
      <c r="J85" s="64">
        <v>-8.0399999999999991</v>
      </c>
      <c r="K85" s="64">
        <v>-8.01</v>
      </c>
      <c r="L85" s="64">
        <v>-18.940000000000001</v>
      </c>
      <c r="M85" s="64">
        <v>2.4099999999999966</v>
      </c>
      <c r="N85" s="64">
        <v>19.679999999999996</v>
      </c>
      <c r="O85" s="64">
        <v>20.64</v>
      </c>
      <c r="P85" s="64">
        <v>18.650000000000002</v>
      </c>
      <c r="Q85" s="64">
        <v>18.359999999999996</v>
      </c>
      <c r="R85" s="64">
        <v>12.509999999999994</v>
      </c>
      <c r="S85" s="64">
        <v>10.060000000000002</v>
      </c>
      <c r="T85" s="64">
        <v>11.649999999999999</v>
      </c>
      <c r="U85" s="64">
        <v>11.669999999999998</v>
      </c>
      <c r="V85" s="64">
        <v>3.6199999999999974</v>
      </c>
      <c r="W85" s="64">
        <v>19.72</v>
      </c>
      <c r="X85" s="64">
        <v>15.330000000000005</v>
      </c>
      <c r="Y85" s="64">
        <v>18.059999999999999</v>
      </c>
      <c r="Z85" s="64">
        <v>7.3900000000000006</v>
      </c>
      <c r="AA85" s="64">
        <v>-15.530000000000001</v>
      </c>
      <c r="AB85" s="65">
        <v>-7.5999999999999961</v>
      </c>
    </row>
    <row r="86" spans="2:28" ht="15.75" x14ac:dyDescent="0.25">
      <c r="B86" s="73">
        <f t="shared" si="3"/>
        <v>43997</v>
      </c>
      <c r="C86" s="74">
        <f t="shared" si="4"/>
        <v>150.52000000000001</v>
      </c>
      <c r="D86" s="75">
        <f t="shared" si="5"/>
        <v>-119.86000000000001</v>
      </c>
      <c r="E86" s="63">
        <v>4.75</v>
      </c>
      <c r="F86" s="64">
        <v>-7.7199999999999989</v>
      </c>
      <c r="G86" s="64">
        <v>-7.9400000000000013</v>
      </c>
      <c r="H86" s="64">
        <v>-7.9500000000000011</v>
      </c>
      <c r="I86" s="64">
        <v>-7.8800000000000008</v>
      </c>
      <c r="J86" s="64">
        <v>-7.9699999999999989</v>
      </c>
      <c r="K86" s="64">
        <v>-7.17</v>
      </c>
      <c r="L86" s="64">
        <v>-18.869999999999997</v>
      </c>
      <c r="M86" s="64">
        <v>-19.450000000000003</v>
      </c>
      <c r="N86" s="64">
        <v>-19.32</v>
      </c>
      <c r="O86" s="64">
        <v>-8.6900000000000013</v>
      </c>
      <c r="P86" s="64">
        <v>2.16</v>
      </c>
      <c r="Q86" s="64">
        <v>15</v>
      </c>
      <c r="R86" s="64">
        <v>19.730000000000004</v>
      </c>
      <c r="S86" s="64">
        <v>16.799999999999997</v>
      </c>
      <c r="T86" s="64">
        <v>7.6599999999999966</v>
      </c>
      <c r="U86" s="64">
        <v>16.900000000000006</v>
      </c>
      <c r="V86" s="64">
        <v>11.819999999999997</v>
      </c>
      <c r="W86" s="64">
        <v>15.700000000000003</v>
      </c>
      <c r="X86" s="64">
        <v>6.6400000000000006</v>
      </c>
      <c r="Y86" s="64">
        <v>14.370000000000001</v>
      </c>
      <c r="Z86" s="64">
        <v>-4.6999999999999975</v>
      </c>
      <c r="AA86" s="64">
        <v>-2.2000000000000011</v>
      </c>
      <c r="AB86" s="65">
        <v>18.989999999999998</v>
      </c>
    </row>
    <row r="87" spans="2:28" ht="15.75" x14ac:dyDescent="0.25">
      <c r="B87" s="73">
        <f t="shared" si="3"/>
        <v>43998</v>
      </c>
      <c r="C87" s="74">
        <f t="shared" si="4"/>
        <v>111.2</v>
      </c>
      <c r="D87" s="75">
        <f t="shared" si="5"/>
        <v>-141.85999999999999</v>
      </c>
      <c r="E87" s="63">
        <v>8.98</v>
      </c>
      <c r="F87" s="64">
        <v>8.39</v>
      </c>
      <c r="G87" s="64">
        <v>-7.8899999999999988</v>
      </c>
      <c r="H87" s="64">
        <v>-7.93</v>
      </c>
      <c r="I87" s="64">
        <v>-7.8400000000000016</v>
      </c>
      <c r="J87" s="64">
        <v>-7.9599999999999991</v>
      </c>
      <c r="K87" s="64">
        <v>-7.8099999999999987</v>
      </c>
      <c r="L87" s="64">
        <v>-19.28</v>
      </c>
      <c r="M87" s="64">
        <v>-19.240000000000002</v>
      </c>
      <c r="N87" s="64">
        <v>-8.73</v>
      </c>
      <c r="O87" s="64">
        <v>6.3300000000000018</v>
      </c>
      <c r="P87" s="64">
        <v>15.909999999999997</v>
      </c>
      <c r="Q87" s="64">
        <v>11.59</v>
      </c>
      <c r="R87" s="64">
        <v>18.86</v>
      </c>
      <c r="S87" s="64">
        <v>4.0599999999999987</v>
      </c>
      <c r="T87" s="64">
        <v>-17.409999999999997</v>
      </c>
      <c r="U87" s="64">
        <v>18.819999999999997</v>
      </c>
      <c r="V87" s="64">
        <v>-0.23999999999999844</v>
      </c>
      <c r="W87" s="64">
        <v>6.0599999999999987</v>
      </c>
      <c r="X87" s="64">
        <v>-5.9199999999999982</v>
      </c>
      <c r="Y87" s="64">
        <v>-5.509999999999998</v>
      </c>
      <c r="Z87" s="64">
        <v>12.200000000000003</v>
      </c>
      <c r="AA87" s="64">
        <v>-17.29</v>
      </c>
      <c r="AB87" s="65">
        <v>-8.81</v>
      </c>
    </row>
    <row r="88" spans="2:28" ht="15.75" x14ac:dyDescent="0.25">
      <c r="B88" s="73">
        <f t="shared" si="3"/>
        <v>43999</v>
      </c>
      <c r="C88" s="74">
        <f t="shared" si="4"/>
        <v>165.39</v>
      </c>
      <c r="D88" s="75">
        <f t="shared" si="5"/>
        <v>-87.329999999999984</v>
      </c>
      <c r="E88" s="63">
        <v>7.5500000000000007</v>
      </c>
      <c r="F88" s="64">
        <v>-6.9700000000000006</v>
      </c>
      <c r="G88" s="64">
        <v>-7.6700000000000017</v>
      </c>
      <c r="H88" s="64">
        <v>-8.09</v>
      </c>
      <c r="I88" s="64">
        <v>-8.14</v>
      </c>
      <c r="J88" s="64">
        <v>-8.15</v>
      </c>
      <c r="K88" s="64">
        <v>-7.91</v>
      </c>
      <c r="L88" s="64">
        <v>-18.8</v>
      </c>
      <c r="M88" s="64">
        <v>7.68</v>
      </c>
      <c r="N88" s="64">
        <v>17.7</v>
      </c>
      <c r="O88" s="64">
        <v>15.77</v>
      </c>
      <c r="P88" s="64">
        <v>13.98</v>
      </c>
      <c r="Q88" s="64">
        <v>3.7100000000000009</v>
      </c>
      <c r="R88" s="64">
        <v>14.309999999999999</v>
      </c>
      <c r="S88" s="64">
        <v>14.199999999999996</v>
      </c>
      <c r="T88" s="64">
        <v>19.580000000000002</v>
      </c>
      <c r="U88" s="64">
        <v>21.259999999999998</v>
      </c>
      <c r="V88" s="64">
        <v>15.600000000000001</v>
      </c>
      <c r="W88" s="64">
        <v>6.5600000000000023</v>
      </c>
      <c r="X88" s="64">
        <v>-18.990000000000002</v>
      </c>
      <c r="Y88" s="64">
        <v>5.48</v>
      </c>
      <c r="Z88" s="64">
        <v>-0.34999999999999787</v>
      </c>
      <c r="AA88" s="64">
        <v>-2.259999999999998</v>
      </c>
      <c r="AB88" s="65">
        <v>2.0100000000000016</v>
      </c>
    </row>
    <row r="89" spans="2:28" ht="15.75" x14ac:dyDescent="0.25">
      <c r="B89" s="73">
        <f t="shared" si="3"/>
        <v>44000</v>
      </c>
      <c r="C89" s="74">
        <f t="shared" si="4"/>
        <v>146.95999999999998</v>
      </c>
      <c r="D89" s="75">
        <f t="shared" si="5"/>
        <v>-59.010000000000005</v>
      </c>
      <c r="E89" s="63">
        <v>5.4699999999999989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-18.830000000000002</v>
      </c>
      <c r="M89" s="64">
        <v>-19.410000000000004</v>
      </c>
      <c r="N89" s="64">
        <v>-5.26</v>
      </c>
      <c r="O89" s="64">
        <v>12.79</v>
      </c>
      <c r="P89" s="64">
        <v>17.8</v>
      </c>
      <c r="Q89" s="64">
        <v>16.919999999999998</v>
      </c>
      <c r="R89" s="64">
        <v>13.089999999999996</v>
      </c>
      <c r="S89" s="64">
        <v>13.280000000000001</v>
      </c>
      <c r="T89" s="64">
        <v>8.629999999999999</v>
      </c>
      <c r="U89" s="64">
        <v>8.2000000000000028</v>
      </c>
      <c r="V89" s="64">
        <v>16.750000000000004</v>
      </c>
      <c r="W89" s="64">
        <v>-10.260000000000002</v>
      </c>
      <c r="X89" s="64">
        <v>-1.2599999999999998</v>
      </c>
      <c r="Y89" s="64">
        <v>14.079999999999998</v>
      </c>
      <c r="Z89" s="64">
        <v>4.1400000000000006</v>
      </c>
      <c r="AA89" s="64">
        <v>15.810000000000002</v>
      </c>
      <c r="AB89" s="65">
        <v>-3.9899999999999984</v>
      </c>
    </row>
    <row r="90" spans="2:28" ht="15.75" x14ac:dyDescent="0.25">
      <c r="B90" s="73">
        <f t="shared" si="3"/>
        <v>44001</v>
      </c>
      <c r="C90" s="74">
        <f t="shared" si="4"/>
        <v>173.51000000000002</v>
      </c>
      <c r="D90" s="75">
        <f t="shared" si="5"/>
        <v>-69.819999999999993</v>
      </c>
      <c r="E90" s="63">
        <v>1.7300000000000004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-19.03</v>
      </c>
      <c r="M90" s="64">
        <v>-19.850000000000001</v>
      </c>
      <c r="N90" s="64">
        <v>10.670000000000002</v>
      </c>
      <c r="O90" s="64">
        <v>10.690000000000001</v>
      </c>
      <c r="P90" s="64">
        <v>18.419999999999998</v>
      </c>
      <c r="Q90" s="64">
        <v>19.169999999999998</v>
      </c>
      <c r="R90" s="64">
        <v>8.7899999999999956</v>
      </c>
      <c r="S90" s="64">
        <v>19.950000000000003</v>
      </c>
      <c r="T90" s="64">
        <v>-8.6999999999999993</v>
      </c>
      <c r="U90" s="64">
        <v>21.17</v>
      </c>
      <c r="V90" s="64">
        <v>19.450000000000003</v>
      </c>
      <c r="W90" s="64">
        <v>0.18999999999999773</v>
      </c>
      <c r="X90" s="64">
        <v>-19.2</v>
      </c>
      <c r="Y90" s="64">
        <v>13.11</v>
      </c>
      <c r="Z90" s="64">
        <v>11.89</v>
      </c>
      <c r="AA90" s="64">
        <v>18.279999999999994</v>
      </c>
      <c r="AB90" s="65">
        <v>-3.0399999999999991</v>
      </c>
    </row>
    <row r="91" spans="2:28" ht="15.75" x14ac:dyDescent="0.25">
      <c r="B91" s="73">
        <f t="shared" si="3"/>
        <v>44002</v>
      </c>
      <c r="C91" s="74">
        <f t="shared" si="4"/>
        <v>144.59999999999997</v>
      </c>
      <c r="D91" s="75">
        <f t="shared" si="5"/>
        <v>-118.49000000000002</v>
      </c>
      <c r="E91" s="63">
        <v>3.0199999999999996</v>
      </c>
      <c r="F91" s="64">
        <v>7.59</v>
      </c>
      <c r="G91" s="64">
        <v>-2.0499999999999989</v>
      </c>
      <c r="H91" s="64">
        <v>-7.49</v>
      </c>
      <c r="I91" s="64">
        <v>-7.6899999999999995</v>
      </c>
      <c r="J91" s="64">
        <v>-8.02</v>
      </c>
      <c r="K91" s="64">
        <v>-7.7999999999999989</v>
      </c>
      <c r="L91" s="64">
        <v>-19.13</v>
      </c>
      <c r="M91" s="64">
        <v>-19.54</v>
      </c>
      <c r="N91" s="64">
        <v>-13.2</v>
      </c>
      <c r="O91" s="64">
        <v>16.990000000000002</v>
      </c>
      <c r="P91" s="64">
        <v>20.47</v>
      </c>
      <c r="Q91" s="64">
        <v>17.64</v>
      </c>
      <c r="R91" s="64">
        <v>14.14</v>
      </c>
      <c r="S91" s="64">
        <v>16.71</v>
      </c>
      <c r="T91" s="64">
        <v>-4.6000000000000014</v>
      </c>
      <c r="U91" s="64">
        <v>-4.8699999999999974</v>
      </c>
      <c r="V91" s="64">
        <v>-3.7000000000000028</v>
      </c>
      <c r="W91" s="64">
        <v>20.190000000000005</v>
      </c>
      <c r="X91" s="64">
        <v>19.349999999999998</v>
      </c>
      <c r="Y91" s="64">
        <v>2.139999999999997</v>
      </c>
      <c r="Z91" s="64">
        <v>6.3599999999999959</v>
      </c>
      <c r="AA91" s="64">
        <v>-4.7899999999999991</v>
      </c>
      <c r="AB91" s="65">
        <v>-15.609999999999998</v>
      </c>
    </row>
    <row r="92" spans="2:28" ht="15.75" x14ac:dyDescent="0.25">
      <c r="B92" s="73">
        <f t="shared" si="3"/>
        <v>44003</v>
      </c>
      <c r="C92" s="74">
        <f t="shared" si="4"/>
        <v>85.760000000000019</v>
      </c>
      <c r="D92" s="75">
        <f t="shared" si="5"/>
        <v>-116.79999999999998</v>
      </c>
      <c r="E92" s="63">
        <v>-3.4500000000000011</v>
      </c>
      <c r="F92" s="64">
        <v>7.7600000000000016</v>
      </c>
      <c r="G92" s="64">
        <v>5.3599999999999994</v>
      </c>
      <c r="H92" s="64">
        <v>8.9600000000000009</v>
      </c>
      <c r="I92" s="64">
        <v>5.98</v>
      </c>
      <c r="J92" s="64">
        <v>1.0499999999999989</v>
      </c>
      <c r="K92" s="64">
        <v>1.0199999999999996</v>
      </c>
      <c r="L92" s="64">
        <v>-15.17</v>
      </c>
      <c r="M92" s="64">
        <v>-19.71</v>
      </c>
      <c r="N92" s="64">
        <v>7.5200000000000031</v>
      </c>
      <c r="O92" s="64">
        <v>19.510000000000002</v>
      </c>
      <c r="P92" s="64">
        <v>16.439999999999998</v>
      </c>
      <c r="Q92" s="64">
        <v>4.139999999999997</v>
      </c>
      <c r="R92" s="64">
        <v>-5.42</v>
      </c>
      <c r="S92" s="64">
        <v>-9.09</v>
      </c>
      <c r="T92" s="64">
        <v>-17.190000000000001</v>
      </c>
      <c r="U92" s="64">
        <v>-1.8499999999999979</v>
      </c>
      <c r="V92" s="64">
        <v>-7.9200000000000017</v>
      </c>
      <c r="W92" s="64">
        <v>-17.37</v>
      </c>
      <c r="X92" s="64">
        <v>-10.959999999999999</v>
      </c>
      <c r="Y92" s="64">
        <v>1.0899999999999999</v>
      </c>
      <c r="Z92" s="64">
        <v>-4.7199999999999989</v>
      </c>
      <c r="AA92" s="64">
        <v>6.93</v>
      </c>
      <c r="AB92" s="65">
        <v>-7.3999999999999986</v>
      </c>
    </row>
    <row r="93" spans="2:28" ht="15.75" x14ac:dyDescent="0.25">
      <c r="B93" s="73">
        <f t="shared" si="3"/>
        <v>44004</v>
      </c>
      <c r="C93" s="74">
        <f t="shared" si="4"/>
        <v>120.00999999999999</v>
      </c>
      <c r="D93" s="75">
        <f t="shared" si="5"/>
        <v>-125.25999999999999</v>
      </c>
      <c r="E93" s="63">
        <v>3.7099999999999973</v>
      </c>
      <c r="F93" s="64">
        <v>-6.8599999999999994</v>
      </c>
      <c r="G93" s="64">
        <v>-7.7900000000000009</v>
      </c>
      <c r="H93" s="64">
        <v>-7.8899999999999988</v>
      </c>
      <c r="I93" s="64">
        <v>-7.7900000000000009</v>
      </c>
      <c r="J93" s="64">
        <v>-7.2399999999999984</v>
      </c>
      <c r="K93" s="64">
        <v>-5.25</v>
      </c>
      <c r="L93" s="64">
        <v>-19.600000000000001</v>
      </c>
      <c r="M93" s="64">
        <v>-17.149999999999999</v>
      </c>
      <c r="N93" s="64">
        <v>6.57</v>
      </c>
      <c r="O93" s="64">
        <v>18.29</v>
      </c>
      <c r="P93" s="64">
        <v>17.8</v>
      </c>
      <c r="Q93" s="64">
        <v>18.670000000000002</v>
      </c>
      <c r="R93" s="64">
        <v>16.13</v>
      </c>
      <c r="S93" s="64">
        <v>14.940000000000001</v>
      </c>
      <c r="T93" s="64">
        <v>-0.55999999999999872</v>
      </c>
      <c r="U93" s="64">
        <v>-7.75</v>
      </c>
      <c r="V93" s="64">
        <v>-11.59</v>
      </c>
      <c r="W93" s="64">
        <v>-3.2699999999999996</v>
      </c>
      <c r="X93" s="64">
        <v>11.969999999999999</v>
      </c>
      <c r="Y93" s="64">
        <v>10.23</v>
      </c>
      <c r="Z93" s="64">
        <v>-11.599999999999998</v>
      </c>
      <c r="AA93" s="64">
        <v>1.7000000000000028</v>
      </c>
      <c r="AB93" s="65">
        <v>-10.92</v>
      </c>
    </row>
    <row r="94" spans="2:28" ht="15.75" x14ac:dyDescent="0.25">
      <c r="B94" s="73">
        <f t="shared" si="3"/>
        <v>44005</v>
      </c>
      <c r="C94" s="74">
        <f t="shared" si="4"/>
        <v>141.80000000000001</v>
      </c>
      <c r="D94" s="75">
        <f t="shared" si="5"/>
        <v>-82.329999999999984</v>
      </c>
      <c r="E94" s="63">
        <v>4.2000000000000028</v>
      </c>
      <c r="F94" s="64">
        <v>-3.8599999999999994</v>
      </c>
      <c r="G94" s="64">
        <v>-6.24</v>
      </c>
      <c r="H94" s="64">
        <v>-7.879999999999999</v>
      </c>
      <c r="I94" s="64">
        <v>-8.01</v>
      </c>
      <c r="J94" s="64">
        <v>-7.9699999999999989</v>
      </c>
      <c r="K94" s="64">
        <v>-7.85</v>
      </c>
      <c r="L94" s="64">
        <v>-19.36</v>
      </c>
      <c r="M94" s="64">
        <v>-4.129999999999999</v>
      </c>
      <c r="N94" s="64">
        <v>16.890000000000004</v>
      </c>
      <c r="O94" s="64">
        <v>16.87</v>
      </c>
      <c r="P94" s="64">
        <v>11.439999999999998</v>
      </c>
      <c r="Q94" s="64">
        <v>9.6000000000000014</v>
      </c>
      <c r="R94" s="64">
        <v>19.919999999999998</v>
      </c>
      <c r="S94" s="64">
        <v>16.220000000000002</v>
      </c>
      <c r="T94" s="64">
        <v>9.7999999999999972</v>
      </c>
      <c r="U94" s="64">
        <v>-5.2700000000000031</v>
      </c>
      <c r="V94" s="64">
        <v>5.7900000000000027</v>
      </c>
      <c r="W94" s="64">
        <v>-2.1899999999999995</v>
      </c>
      <c r="X94" s="64">
        <v>7.870000000000001</v>
      </c>
      <c r="Y94" s="64">
        <v>1.3200000000000003</v>
      </c>
      <c r="Z94" s="64">
        <v>10.310000000000002</v>
      </c>
      <c r="AA94" s="64">
        <v>11.57</v>
      </c>
      <c r="AB94" s="65">
        <v>-9.57</v>
      </c>
    </row>
    <row r="95" spans="2:28" ht="15.75" x14ac:dyDescent="0.25">
      <c r="B95" s="73">
        <f t="shared" si="3"/>
        <v>44006</v>
      </c>
      <c r="C95" s="74">
        <f t="shared" si="4"/>
        <v>132.85000000000002</v>
      </c>
      <c r="D95" s="75">
        <f t="shared" si="5"/>
        <v>-79.930000000000007</v>
      </c>
      <c r="E95" s="63">
        <v>3.2199999999999989</v>
      </c>
      <c r="F95" s="64">
        <v>-5.5300000000000011</v>
      </c>
      <c r="G95" s="64">
        <v>-8.0299999999999994</v>
      </c>
      <c r="H95" s="64">
        <v>-8.0299999999999994</v>
      </c>
      <c r="I95" s="64">
        <v>-7.99</v>
      </c>
      <c r="J95" s="64">
        <v>-8.0299999999999994</v>
      </c>
      <c r="K95" s="64">
        <v>-8</v>
      </c>
      <c r="L95" s="64">
        <v>-18.670000000000002</v>
      </c>
      <c r="M95" s="64">
        <v>7.9899999999999984</v>
      </c>
      <c r="N95" s="64">
        <v>13.559999999999999</v>
      </c>
      <c r="O95" s="64">
        <v>9.509999999999998</v>
      </c>
      <c r="P95" s="64">
        <v>6.91</v>
      </c>
      <c r="Q95" s="64">
        <v>2.0000000000003126E-2</v>
      </c>
      <c r="R95" s="64">
        <v>14.700000000000003</v>
      </c>
      <c r="S95" s="64">
        <v>12.829999999999998</v>
      </c>
      <c r="T95" s="64">
        <v>-6.6500000000000021</v>
      </c>
      <c r="U95" s="64">
        <v>19.93</v>
      </c>
      <c r="V95" s="64">
        <v>10.309999999999999</v>
      </c>
      <c r="W95" s="64">
        <v>-0.16000000000000369</v>
      </c>
      <c r="X95" s="64">
        <v>-1.0599999999999969</v>
      </c>
      <c r="Y95" s="64">
        <v>7.0799999999999983</v>
      </c>
      <c r="Z95" s="64">
        <v>9.129999999999999</v>
      </c>
      <c r="AA95" s="64">
        <v>17.66</v>
      </c>
      <c r="AB95" s="65">
        <v>-7.7800000000000011</v>
      </c>
    </row>
    <row r="96" spans="2:28" ht="15.75" x14ac:dyDescent="0.25">
      <c r="B96" s="73">
        <f t="shared" si="3"/>
        <v>44007</v>
      </c>
      <c r="C96" s="74">
        <f t="shared" si="4"/>
        <v>203.83</v>
      </c>
      <c r="D96" s="75">
        <f t="shared" si="5"/>
        <v>-65.819999999999993</v>
      </c>
      <c r="E96" s="63">
        <v>8.0300000000000011</v>
      </c>
      <c r="F96" s="64">
        <v>8.89</v>
      </c>
      <c r="G96" s="64">
        <v>-1.0199999999999996</v>
      </c>
      <c r="H96" s="64">
        <v>-6.7199999999999989</v>
      </c>
      <c r="I96" s="64">
        <v>-7.8600000000000012</v>
      </c>
      <c r="J96" s="64">
        <v>-7.8400000000000016</v>
      </c>
      <c r="K96" s="64">
        <v>-7.5899999999999981</v>
      </c>
      <c r="L96" s="64">
        <v>-19.13</v>
      </c>
      <c r="M96" s="64">
        <v>-7.7199999999999989</v>
      </c>
      <c r="N96" s="64">
        <v>14.100000000000001</v>
      </c>
      <c r="O96" s="64">
        <v>9.7800000000000011</v>
      </c>
      <c r="P96" s="64">
        <v>16.599999999999998</v>
      </c>
      <c r="Q96" s="64">
        <v>4.6099999999999994</v>
      </c>
      <c r="R96" s="64">
        <v>19.54</v>
      </c>
      <c r="S96" s="64">
        <v>17.95</v>
      </c>
      <c r="T96" s="64">
        <v>11.690000000000001</v>
      </c>
      <c r="U96" s="64">
        <v>7.5699999999999967</v>
      </c>
      <c r="V96" s="64">
        <v>20.349999999999998</v>
      </c>
      <c r="W96" s="64">
        <v>-0.66000000000000014</v>
      </c>
      <c r="X96" s="64">
        <v>-7.2799999999999976</v>
      </c>
      <c r="Y96" s="64">
        <v>11.16</v>
      </c>
      <c r="Z96" s="64">
        <v>20.36</v>
      </c>
      <c r="AA96" s="64">
        <v>19.11</v>
      </c>
      <c r="AB96" s="65">
        <v>14.09</v>
      </c>
    </row>
    <row r="97" spans="2:28" ht="15.75" x14ac:dyDescent="0.25">
      <c r="B97" s="73">
        <f t="shared" si="3"/>
        <v>44008</v>
      </c>
      <c r="C97" s="74">
        <f t="shared" si="4"/>
        <v>172.32</v>
      </c>
      <c r="D97" s="75">
        <f t="shared" si="5"/>
        <v>-74.34</v>
      </c>
      <c r="E97" s="63">
        <v>6.0299999999999976</v>
      </c>
      <c r="F97" s="64">
        <v>8.9699999999999989</v>
      </c>
      <c r="G97" s="64">
        <v>6.509999999999998</v>
      </c>
      <c r="H97" s="64">
        <v>-6.59</v>
      </c>
      <c r="I97" s="64">
        <v>-7.759999999999998</v>
      </c>
      <c r="J97" s="64">
        <v>-7.7900000000000009</v>
      </c>
      <c r="K97" s="64">
        <v>-4.0600000000000005</v>
      </c>
      <c r="L97" s="64">
        <v>-17.38</v>
      </c>
      <c r="M97" s="64">
        <v>10.050000000000001</v>
      </c>
      <c r="N97" s="64">
        <v>13.569999999999997</v>
      </c>
      <c r="O97" s="64">
        <v>16.779999999999998</v>
      </c>
      <c r="P97" s="64">
        <v>20.11</v>
      </c>
      <c r="Q97" s="64">
        <v>18.210000000000004</v>
      </c>
      <c r="R97" s="64">
        <v>19.91</v>
      </c>
      <c r="S97" s="64">
        <v>17.230000000000004</v>
      </c>
      <c r="T97" s="64">
        <v>-6.57</v>
      </c>
      <c r="U97" s="64">
        <v>-5.3299999999999983</v>
      </c>
      <c r="V97" s="64">
        <v>7.4199999999999982</v>
      </c>
      <c r="W97" s="64">
        <v>1.5100000000000016</v>
      </c>
      <c r="X97" s="64">
        <v>-3.6700000000000017</v>
      </c>
      <c r="Y97" s="64">
        <v>15.719999999999999</v>
      </c>
      <c r="Z97" s="64">
        <v>10.3</v>
      </c>
      <c r="AA97" s="64">
        <v>-0.17999999999999972</v>
      </c>
      <c r="AB97" s="65">
        <v>-15.01</v>
      </c>
    </row>
    <row r="98" spans="2:28" ht="15.75" x14ac:dyDescent="0.25">
      <c r="B98" s="73">
        <f t="shared" si="3"/>
        <v>44009</v>
      </c>
      <c r="C98" s="74">
        <f t="shared" si="4"/>
        <v>204.60999999999999</v>
      </c>
      <c r="D98" s="75">
        <f t="shared" si="5"/>
        <v>-60.92</v>
      </c>
      <c r="E98" s="63">
        <v>3.4699999999999989</v>
      </c>
      <c r="F98" s="64">
        <v>2.7700000000000031</v>
      </c>
      <c r="G98" s="64">
        <v>8.7899999999999991</v>
      </c>
      <c r="H98" s="64">
        <v>-3.6900000000000013</v>
      </c>
      <c r="I98" s="64">
        <v>-7.7499999999999982</v>
      </c>
      <c r="J98" s="64">
        <v>-7.6099999999999977</v>
      </c>
      <c r="K98" s="64">
        <v>-7.7200000000000006</v>
      </c>
      <c r="L98" s="64">
        <v>-19.510000000000002</v>
      </c>
      <c r="M98" s="64">
        <v>9.23</v>
      </c>
      <c r="N98" s="64">
        <v>16.95</v>
      </c>
      <c r="O98" s="64">
        <v>12.469999999999999</v>
      </c>
      <c r="P98" s="64">
        <v>8.6699999999999982</v>
      </c>
      <c r="Q98" s="64">
        <v>17.55</v>
      </c>
      <c r="R98" s="64">
        <v>15.559999999999999</v>
      </c>
      <c r="S98" s="64">
        <v>19.52</v>
      </c>
      <c r="T98" s="64">
        <v>12.040000000000003</v>
      </c>
      <c r="U98" s="64">
        <v>-8.9200000000000017</v>
      </c>
      <c r="V98" s="64">
        <v>17.500000000000004</v>
      </c>
      <c r="W98" s="64">
        <v>7.9499999999999993</v>
      </c>
      <c r="X98" s="64">
        <v>-5.7199999999999989</v>
      </c>
      <c r="Y98" s="64">
        <v>10.270000000000003</v>
      </c>
      <c r="Z98" s="64">
        <v>20.39</v>
      </c>
      <c r="AA98" s="64">
        <v>17.5</v>
      </c>
      <c r="AB98" s="65">
        <v>3.9800000000000004</v>
      </c>
    </row>
    <row r="99" spans="2:28" ht="15.75" x14ac:dyDescent="0.25">
      <c r="B99" s="73">
        <f t="shared" si="3"/>
        <v>44010</v>
      </c>
      <c r="C99" s="74">
        <f t="shared" si="4"/>
        <v>153.82999999999998</v>
      </c>
      <c r="D99" s="75">
        <f t="shared" si="5"/>
        <v>-103.81000000000002</v>
      </c>
      <c r="E99" s="63">
        <v>7.84</v>
      </c>
      <c r="F99" s="64">
        <v>8.5599999999999987</v>
      </c>
      <c r="G99" s="64">
        <v>8.77</v>
      </c>
      <c r="H99" s="64">
        <v>1.0899999999999999</v>
      </c>
      <c r="I99" s="64">
        <v>-6.1900000000000013</v>
      </c>
      <c r="J99" s="64">
        <v>-7.8599999999999994</v>
      </c>
      <c r="K99" s="64">
        <v>-5.6199999999999992</v>
      </c>
      <c r="L99" s="64">
        <v>1.1899999999999977</v>
      </c>
      <c r="M99" s="64">
        <v>18.810000000000002</v>
      </c>
      <c r="N99" s="64">
        <v>13.920000000000002</v>
      </c>
      <c r="O99" s="64">
        <v>20.150000000000002</v>
      </c>
      <c r="P99" s="64">
        <v>16.069999999999997</v>
      </c>
      <c r="Q99" s="64">
        <v>19.5</v>
      </c>
      <c r="R99" s="64">
        <v>16.750000000000004</v>
      </c>
      <c r="S99" s="64">
        <v>-17.170000000000002</v>
      </c>
      <c r="T99" s="64">
        <v>-3.08</v>
      </c>
      <c r="U99" s="64">
        <v>-7.519999999999996</v>
      </c>
      <c r="V99" s="64">
        <v>8.7299999999999969</v>
      </c>
      <c r="W99" s="64">
        <v>-18.46</v>
      </c>
      <c r="X99" s="64">
        <v>-18.84</v>
      </c>
      <c r="Y99" s="64">
        <v>6.8299999999999983</v>
      </c>
      <c r="Z99" s="64">
        <v>5.6199999999999974</v>
      </c>
      <c r="AA99" s="64">
        <v>-8.5700000000000038</v>
      </c>
      <c r="AB99" s="65">
        <v>-10.5</v>
      </c>
    </row>
    <row r="100" spans="2:28" ht="15.75" x14ac:dyDescent="0.25">
      <c r="B100" s="73">
        <f t="shared" si="3"/>
        <v>44011</v>
      </c>
      <c r="C100" s="74">
        <f t="shared" si="4"/>
        <v>163.36000000000001</v>
      </c>
      <c r="D100" s="75">
        <f t="shared" si="5"/>
        <v>-81.179999999999978</v>
      </c>
      <c r="E100" s="63">
        <v>8.11</v>
      </c>
      <c r="F100" s="64">
        <v>8.629999999999999</v>
      </c>
      <c r="G100" s="64">
        <v>1.2800000000000011</v>
      </c>
      <c r="H100" s="64">
        <v>-7.5500000000000007</v>
      </c>
      <c r="I100" s="64">
        <v>-7.870000000000001</v>
      </c>
      <c r="J100" s="64">
        <v>-7.93</v>
      </c>
      <c r="K100" s="64">
        <v>-7.9799999999999986</v>
      </c>
      <c r="L100" s="64">
        <v>-15.38</v>
      </c>
      <c r="M100" s="64">
        <v>8.8999999999999986</v>
      </c>
      <c r="N100" s="64">
        <v>18.09</v>
      </c>
      <c r="O100" s="64">
        <v>19.860000000000003</v>
      </c>
      <c r="P100" s="64">
        <v>16.960000000000004</v>
      </c>
      <c r="Q100" s="64">
        <v>19.84</v>
      </c>
      <c r="R100" s="64">
        <v>-0.13999999999999702</v>
      </c>
      <c r="S100" s="64">
        <v>19.91</v>
      </c>
      <c r="T100" s="64">
        <v>-8.4100000000000037</v>
      </c>
      <c r="U100" s="64">
        <v>-7.3099999999999987</v>
      </c>
      <c r="V100" s="64">
        <v>20.419999999999998</v>
      </c>
      <c r="W100" s="64">
        <v>1.6600000000000001</v>
      </c>
      <c r="X100" s="64">
        <v>-14.289999999999997</v>
      </c>
      <c r="Y100" s="64">
        <v>8.3099999999999952</v>
      </c>
      <c r="Z100" s="64">
        <v>7.68</v>
      </c>
      <c r="AA100" s="64">
        <v>-4.32</v>
      </c>
      <c r="AB100" s="65">
        <v>3.7100000000000009</v>
      </c>
    </row>
    <row r="101" spans="2:28" ht="16.5" thickBot="1" x14ac:dyDescent="0.3">
      <c r="B101" s="76">
        <f t="shared" si="3"/>
        <v>44012</v>
      </c>
      <c r="C101" s="77">
        <f t="shared" si="4"/>
        <v>46.379999999999995</v>
      </c>
      <c r="D101" s="78">
        <f t="shared" si="5"/>
        <v>-235.99</v>
      </c>
      <c r="E101" s="67">
        <v>3.0800000000000018</v>
      </c>
      <c r="F101" s="68">
        <v>1.0800000000000018</v>
      </c>
      <c r="G101" s="68">
        <v>-7.17</v>
      </c>
      <c r="H101" s="68">
        <v>-7.74</v>
      </c>
      <c r="I101" s="68">
        <v>-7.8800000000000008</v>
      </c>
      <c r="J101" s="68">
        <v>-7.8599999999999994</v>
      </c>
      <c r="K101" s="68">
        <v>-7.84</v>
      </c>
      <c r="L101" s="68">
        <v>-3.9100000000000019</v>
      </c>
      <c r="M101" s="68">
        <v>-20.5</v>
      </c>
      <c r="N101" s="68">
        <v>-20.430000000000003</v>
      </c>
      <c r="O101" s="68">
        <v>-20.09</v>
      </c>
      <c r="P101" s="68">
        <v>-20.43</v>
      </c>
      <c r="Q101" s="68">
        <v>-19.89</v>
      </c>
      <c r="R101" s="68">
        <v>-1.7899999999999991</v>
      </c>
      <c r="S101" s="68">
        <v>17.61</v>
      </c>
      <c r="T101" s="68">
        <v>6.68</v>
      </c>
      <c r="U101" s="68">
        <v>-15.020000000000001</v>
      </c>
      <c r="V101" s="68">
        <v>-15.079999999999998</v>
      </c>
      <c r="W101" s="68">
        <v>-4.9300000000000015</v>
      </c>
      <c r="X101" s="68">
        <v>-20.36</v>
      </c>
      <c r="Y101" s="68">
        <v>-20.83</v>
      </c>
      <c r="Z101" s="68">
        <v>-14.24</v>
      </c>
      <c r="AA101" s="68">
        <v>1.2799999999999976</v>
      </c>
      <c r="AB101" s="69">
        <v>16.649999999999999</v>
      </c>
    </row>
  </sheetData>
  <mergeCells count="71">
    <mergeCell ref="C67:D67"/>
    <mergeCell ref="C68:D68"/>
    <mergeCell ref="B70:B71"/>
    <mergeCell ref="C70:D71"/>
    <mergeCell ref="E70:AB70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E36:AB36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B36:B37"/>
    <mergeCell ref="C36:D3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1"/>
  <sheetViews>
    <sheetView topLeftCell="A19" zoomScale="70" zoomScaleNormal="70" workbookViewId="0">
      <selection activeCell="M41" sqref="M41"/>
    </sheetView>
  </sheetViews>
  <sheetFormatPr defaultRowHeight="15" x14ac:dyDescent="0.25"/>
  <cols>
    <col min="1" max="1" width="9.140625" style="14"/>
    <col min="2" max="2" width="18.42578125" style="14" bestFit="1" customWidth="1"/>
    <col min="3" max="3" width="9.7109375" style="14" bestFit="1" customWidth="1"/>
    <col min="4" max="28" width="8.7109375" style="14" customWidth="1"/>
    <col min="29" max="16384" width="9.140625" style="14"/>
  </cols>
  <sheetData>
    <row r="1" spans="2:28" ht="15.75" thickBot="1" x14ac:dyDescent="0.3"/>
    <row r="2" spans="2:28" ht="24" thickBot="1" x14ac:dyDescent="0.3">
      <c r="B2" s="145" t="s">
        <v>35</v>
      </c>
      <c r="C2" s="128" t="s">
        <v>36</v>
      </c>
      <c r="D2" s="129"/>
      <c r="E2" s="150" t="s">
        <v>40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</row>
    <row r="3" spans="2:28" ht="15.75" thickBot="1" x14ac:dyDescent="0.3">
      <c r="B3" s="146"/>
      <c r="C3" s="147"/>
      <c r="D3" s="148"/>
      <c r="E3" s="52" t="s">
        <v>23</v>
      </c>
      <c r="F3" s="53" t="s">
        <v>22</v>
      </c>
      <c r="G3" s="54" t="s">
        <v>21</v>
      </c>
      <c r="H3" s="54" t="s">
        <v>20</v>
      </c>
      <c r="I3" s="55" t="s">
        <v>19</v>
      </c>
      <c r="J3" s="54" t="s">
        <v>18</v>
      </c>
      <c r="K3" s="54" t="s">
        <v>17</v>
      </c>
      <c r="L3" s="54" t="s">
        <v>16</v>
      </c>
      <c r="M3" s="56" t="s">
        <v>15</v>
      </c>
      <c r="N3" s="54" t="s">
        <v>14</v>
      </c>
      <c r="O3" s="55" t="s">
        <v>13</v>
      </c>
      <c r="P3" s="54" t="s">
        <v>12</v>
      </c>
      <c r="Q3" s="54" t="s">
        <v>11</v>
      </c>
      <c r="R3" s="54" t="s">
        <v>10</v>
      </c>
      <c r="S3" s="54" t="s">
        <v>9</v>
      </c>
      <c r="T3" s="54" t="s">
        <v>8</v>
      </c>
      <c r="U3" s="54" t="s">
        <v>7</v>
      </c>
      <c r="V3" s="54" t="s">
        <v>6</v>
      </c>
      <c r="W3" s="54" t="s">
        <v>5</v>
      </c>
      <c r="X3" s="54" t="s">
        <v>4</v>
      </c>
      <c r="Y3" s="54" t="s">
        <v>3</v>
      </c>
      <c r="Z3" s="54" t="s">
        <v>2</v>
      </c>
      <c r="AA3" s="54" t="s">
        <v>1</v>
      </c>
      <c r="AB3" s="57" t="s">
        <v>0</v>
      </c>
    </row>
    <row r="4" spans="2:28" ht="15.75" x14ac:dyDescent="0.25">
      <c r="B4" s="58">
        <f>'Ангажирана aFRR енергија '!B4</f>
        <v>43983</v>
      </c>
      <c r="C4" s="141">
        <f>SUM(E4:AB4)</f>
        <v>406</v>
      </c>
      <c r="D4" s="149"/>
      <c r="E4" s="59">
        <v>40</v>
      </c>
      <c r="F4" s="79">
        <v>3</v>
      </c>
      <c r="G4" s="79">
        <v>0</v>
      </c>
      <c r="H4" s="79">
        <v>0</v>
      </c>
      <c r="I4" s="79">
        <v>0</v>
      </c>
      <c r="J4" s="79">
        <v>0</v>
      </c>
      <c r="K4" s="79">
        <v>0</v>
      </c>
      <c r="L4" s="79">
        <v>0</v>
      </c>
      <c r="M4" s="79">
        <v>0</v>
      </c>
      <c r="N4" s="79">
        <v>0</v>
      </c>
      <c r="O4" s="79">
        <v>17</v>
      </c>
      <c r="P4" s="79">
        <v>41</v>
      </c>
      <c r="Q4" s="79">
        <v>1</v>
      </c>
      <c r="R4" s="79">
        <v>50</v>
      </c>
      <c r="S4" s="79">
        <v>0</v>
      </c>
      <c r="T4" s="79">
        <v>0</v>
      </c>
      <c r="U4" s="79">
        <v>50</v>
      </c>
      <c r="V4" s="79">
        <v>50</v>
      </c>
      <c r="W4" s="79">
        <v>50</v>
      </c>
      <c r="X4" s="79">
        <v>50</v>
      </c>
      <c r="Y4" s="79">
        <v>3</v>
      </c>
      <c r="Z4" s="79">
        <v>25</v>
      </c>
      <c r="AA4" s="79">
        <v>25</v>
      </c>
      <c r="AB4" s="80">
        <v>1</v>
      </c>
    </row>
    <row r="5" spans="2:28" ht="15.75" x14ac:dyDescent="0.25">
      <c r="B5" s="62">
        <f>'Ангажирана aFRR енергија '!B5</f>
        <v>43984</v>
      </c>
      <c r="C5" s="137">
        <f t="shared" ref="C5:C33" si="0">SUM(E5:AB5)</f>
        <v>146</v>
      </c>
      <c r="D5" s="143"/>
      <c r="E5" s="63">
        <v>43</v>
      </c>
      <c r="F5" s="64">
        <v>1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4">
        <v>0</v>
      </c>
      <c r="O5" s="64">
        <v>0</v>
      </c>
      <c r="P5" s="64">
        <v>0</v>
      </c>
      <c r="Q5" s="64">
        <v>0</v>
      </c>
      <c r="R5" s="64">
        <v>0</v>
      </c>
      <c r="S5" s="64">
        <v>0</v>
      </c>
      <c r="T5" s="64">
        <v>0</v>
      </c>
      <c r="U5" s="64">
        <v>25</v>
      </c>
      <c r="V5" s="64">
        <v>25</v>
      </c>
      <c r="W5" s="64">
        <v>25</v>
      </c>
      <c r="X5" s="64">
        <v>27</v>
      </c>
      <c r="Y5" s="64">
        <v>0</v>
      </c>
      <c r="Z5" s="64">
        <v>0</v>
      </c>
      <c r="AA5" s="64">
        <v>0</v>
      </c>
      <c r="AB5" s="65">
        <v>0</v>
      </c>
    </row>
    <row r="6" spans="2:28" ht="15.75" x14ac:dyDescent="0.25">
      <c r="B6" s="62">
        <f>'Ангажирана aFRR енергија '!B6</f>
        <v>43985</v>
      </c>
      <c r="C6" s="137">
        <f t="shared" si="0"/>
        <v>80</v>
      </c>
      <c r="D6" s="143"/>
      <c r="E6" s="63">
        <v>17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11</v>
      </c>
      <c r="T6" s="64">
        <v>25</v>
      </c>
      <c r="U6" s="64">
        <v>14</v>
      </c>
      <c r="V6" s="64">
        <v>0</v>
      </c>
      <c r="W6" s="64">
        <v>0</v>
      </c>
      <c r="X6" s="64">
        <v>0</v>
      </c>
      <c r="Y6" s="64">
        <v>0</v>
      </c>
      <c r="Z6" s="64">
        <v>0</v>
      </c>
      <c r="AA6" s="64">
        <v>0</v>
      </c>
      <c r="AB6" s="65">
        <v>13</v>
      </c>
    </row>
    <row r="7" spans="2:28" ht="15.75" x14ac:dyDescent="0.25">
      <c r="B7" s="62">
        <f>'Ангажирана aFRR енергија '!B7</f>
        <v>43986</v>
      </c>
      <c r="C7" s="137">
        <f t="shared" si="0"/>
        <v>5</v>
      </c>
      <c r="D7" s="143"/>
      <c r="E7" s="63">
        <v>5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5">
        <v>0</v>
      </c>
    </row>
    <row r="8" spans="2:28" ht="15.75" x14ac:dyDescent="0.25">
      <c r="B8" s="62">
        <f>'Ангажирана aFRR енергија '!B8</f>
        <v>43987</v>
      </c>
      <c r="C8" s="137">
        <f t="shared" si="0"/>
        <v>186</v>
      </c>
      <c r="D8" s="143"/>
      <c r="E8" s="63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18</v>
      </c>
      <c r="P8" s="64">
        <v>46</v>
      </c>
      <c r="Q8" s="64">
        <v>50</v>
      </c>
      <c r="R8" s="64">
        <v>50</v>
      </c>
      <c r="S8" s="64">
        <v>0</v>
      </c>
      <c r="T8" s="64">
        <v>0</v>
      </c>
      <c r="U8" s="64">
        <v>22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5">
        <v>0</v>
      </c>
    </row>
    <row r="9" spans="2:28" ht="15.75" x14ac:dyDescent="0.25">
      <c r="B9" s="62">
        <f>'Ангажирана aFRR енергија '!B9</f>
        <v>43988</v>
      </c>
      <c r="C9" s="137">
        <f t="shared" si="0"/>
        <v>230</v>
      </c>
      <c r="D9" s="143"/>
      <c r="E9" s="63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16</v>
      </c>
      <c r="S9" s="64">
        <v>7</v>
      </c>
      <c r="T9" s="64">
        <v>15</v>
      </c>
      <c r="U9" s="64">
        <v>50</v>
      </c>
      <c r="V9" s="64">
        <v>50</v>
      </c>
      <c r="W9" s="64">
        <v>50</v>
      </c>
      <c r="X9" s="64">
        <v>0</v>
      </c>
      <c r="Y9" s="64">
        <v>0</v>
      </c>
      <c r="Z9" s="64">
        <v>15</v>
      </c>
      <c r="AA9" s="64">
        <v>25</v>
      </c>
      <c r="AB9" s="65">
        <v>2</v>
      </c>
    </row>
    <row r="10" spans="2:28" ht="15.75" x14ac:dyDescent="0.25">
      <c r="B10" s="62">
        <f>'Ангажирана aFRR енергија '!B10</f>
        <v>43989</v>
      </c>
      <c r="C10" s="137">
        <f t="shared" si="0"/>
        <v>0</v>
      </c>
      <c r="D10" s="143"/>
      <c r="E10" s="63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5">
        <v>0</v>
      </c>
    </row>
    <row r="11" spans="2:28" ht="15.75" x14ac:dyDescent="0.25">
      <c r="B11" s="62">
        <f>'Ангажирана aFRR енергија '!B11</f>
        <v>43990</v>
      </c>
      <c r="C11" s="137">
        <f t="shared" si="0"/>
        <v>0</v>
      </c>
      <c r="D11" s="143"/>
      <c r="E11" s="63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0</v>
      </c>
    </row>
    <row r="12" spans="2:28" ht="15.75" x14ac:dyDescent="0.25">
      <c r="B12" s="62">
        <f>'Ангажирана aFRR енергија '!B12</f>
        <v>43991</v>
      </c>
      <c r="C12" s="137">
        <f t="shared" si="0"/>
        <v>302</v>
      </c>
      <c r="D12" s="143"/>
      <c r="E12" s="63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11</v>
      </c>
      <c r="O12" s="64">
        <v>25</v>
      </c>
      <c r="P12" s="64">
        <v>25</v>
      </c>
      <c r="Q12" s="64">
        <v>25</v>
      </c>
      <c r="R12" s="64">
        <v>10</v>
      </c>
      <c r="S12" s="64">
        <v>10</v>
      </c>
      <c r="T12" s="64">
        <v>49</v>
      </c>
      <c r="U12" s="64">
        <v>11</v>
      </c>
      <c r="V12" s="64">
        <v>0</v>
      </c>
      <c r="W12" s="64">
        <v>0</v>
      </c>
      <c r="X12" s="64">
        <v>0</v>
      </c>
      <c r="Y12" s="64">
        <v>0</v>
      </c>
      <c r="Z12" s="64">
        <v>15</v>
      </c>
      <c r="AA12" s="64">
        <v>58</v>
      </c>
      <c r="AB12" s="65">
        <v>63</v>
      </c>
    </row>
    <row r="13" spans="2:28" ht="16.5" customHeight="1" x14ac:dyDescent="0.25">
      <c r="B13" s="62">
        <f>'Ангажирана aFRR енергија '!B13</f>
        <v>43992</v>
      </c>
      <c r="C13" s="137">
        <f t="shared" si="0"/>
        <v>649</v>
      </c>
      <c r="D13" s="143"/>
      <c r="E13" s="63">
        <v>0</v>
      </c>
      <c r="F13" s="64">
        <v>0</v>
      </c>
      <c r="G13" s="64">
        <v>0</v>
      </c>
      <c r="H13" s="64">
        <v>25</v>
      </c>
      <c r="I13" s="64">
        <v>30</v>
      </c>
      <c r="J13" s="64">
        <v>45</v>
      </c>
      <c r="K13" s="64">
        <v>25</v>
      </c>
      <c r="L13" s="64">
        <v>25</v>
      </c>
      <c r="M13" s="64">
        <v>5</v>
      </c>
      <c r="N13" s="64">
        <v>0</v>
      </c>
      <c r="O13" s="64">
        <v>24</v>
      </c>
      <c r="P13" s="64">
        <v>50</v>
      </c>
      <c r="Q13" s="64">
        <v>50</v>
      </c>
      <c r="R13" s="64">
        <v>50</v>
      </c>
      <c r="S13" s="64">
        <v>56</v>
      </c>
      <c r="T13" s="64">
        <v>60</v>
      </c>
      <c r="U13" s="64">
        <v>52</v>
      </c>
      <c r="V13" s="64">
        <v>57</v>
      </c>
      <c r="W13" s="64">
        <v>50</v>
      </c>
      <c r="X13" s="64">
        <v>45</v>
      </c>
      <c r="Y13" s="64">
        <v>0</v>
      </c>
      <c r="Z13" s="64">
        <v>0</v>
      </c>
      <c r="AA13" s="64">
        <v>0</v>
      </c>
      <c r="AB13" s="65">
        <v>0</v>
      </c>
    </row>
    <row r="14" spans="2:28" ht="15.75" x14ac:dyDescent="0.25">
      <c r="B14" s="62">
        <f>'Ангажирана aFRR енергија '!B14</f>
        <v>43993</v>
      </c>
      <c r="C14" s="137">
        <f t="shared" si="0"/>
        <v>283</v>
      </c>
      <c r="D14" s="143"/>
      <c r="E14" s="63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7</v>
      </c>
      <c r="R14" s="64">
        <v>40</v>
      </c>
      <c r="S14" s="64">
        <v>58</v>
      </c>
      <c r="T14" s="64">
        <v>67</v>
      </c>
      <c r="U14" s="64">
        <v>58</v>
      </c>
      <c r="V14" s="64">
        <v>33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5">
        <v>20</v>
      </c>
    </row>
    <row r="15" spans="2:28" ht="15.75" x14ac:dyDescent="0.25">
      <c r="B15" s="62">
        <f>'Ангажирана aFRR енергија '!B15</f>
        <v>43994</v>
      </c>
      <c r="C15" s="137">
        <f t="shared" si="0"/>
        <v>136</v>
      </c>
      <c r="D15" s="143"/>
      <c r="E15" s="63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11</v>
      </c>
      <c r="S15" s="64">
        <v>21</v>
      </c>
      <c r="T15" s="64">
        <v>20</v>
      </c>
      <c r="U15" s="64">
        <v>0</v>
      </c>
      <c r="V15" s="64">
        <v>0</v>
      </c>
      <c r="W15" s="64">
        <v>7</v>
      </c>
      <c r="X15" s="64">
        <v>0</v>
      </c>
      <c r="Y15" s="64">
        <v>0</v>
      </c>
      <c r="Z15" s="64">
        <v>23</v>
      </c>
      <c r="AA15" s="64">
        <v>25</v>
      </c>
      <c r="AB15" s="65">
        <v>29</v>
      </c>
    </row>
    <row r="16" spans="2:28" ht="15.75" x14ac:dyDescent="0.25">
      <c r="B16" s="62">
        <f>'Ангажирана aFRR енергија '!B16</f>
        <v>43995</v>
      </c>
      <c r="C16" s="137">
        <f t="shared" si="0"/>
        <v>43</v>
      </c>
      <c r="D16" s="143"/>
      <c r="E16" s="63">
        <v>5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4</v>
      </c>
      <c r="T16" s="64">
        <v>34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5">
        <v>0</v>
      </c>
    </row>
    <row r="17" spans="2:28" ht="15.75" x14ac:dyDescent="0.25">
      <c r="B17" s="62">
        <f>'Ангажирана aFRR енергија '!B17</f>
        <v>43996</v>
      </c>
      <c r="C17" s="137">
        <f t="shared" si="0"/>
        <v>241</v>
      </c>
      <c r="D17" s="143"/>
      <c r="E17" s="63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19</v>
      </c>
      <c r="R17" s="64">
        <v>40</v>
      </c>
      <c r="S17" s="64">
        <v>45</v>
      </c>
      <c r="T17" s="64">
        <v>37</v>
      </c>
      <c r="U17" s="64">
        <v>16</v>
      </c>
      <c r="V17" s="64">
        <v>20</v>
      </c>
      <c r="W17" s="64">
        <v>0</v>
      </c>
      <c r="X17" s="64">
        <v>0</v>
      </c>
      <c r="Y17" s="64">
        <v>27</v>
      </c>
      <c r="Z17" s="64">
        <v>25</v>
      </c>
      <c r="AA17" s="64">
        <v>6</v>
      </c>
      <c r="AB17" s="65">
        <v>6</v>
      </c>
    </row>
    <row r="18" spans="2:28" ht="15.75" x14ac:dyDescent="0.25">
      <c r="B18" s="62">
        <f>'Ангажирана aFRR енергија '!B18</f>
        <v>43997</v>
      </c>
      <c r="C18" s="137">
        <f t="shared" si="0"/>
        <v>69</v>
      </c>
      <c r="D18" s="143"/>
      <c r="E18" s="63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8</v>
      </c>
      <c r="Z18" s="64">
        <v>23</v>
      </c>
      <c r="AA18" s="64">
        <v>25</v>
      </c>
      <c r="AB18" s="65">
        <v>13</v>
      </c>
    </row>
    <row r="19" spans="2:28" ht="15.75" x14ac:dyDescent="0.25">
      <c r="B19" s="62">
        <f>'Ангажирана aFRR енергија '!B19</f>
        <v>43998</v>
      </c>
      <c r="C19" s="137">
        <f t="shared" si="0"/>
        <v>143</v>
      </c>
      <c r="D19" s="143"/>
      <c r="E19" s="63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32</v>
      </c>
      <c r="T19" s="64">
        <v>36</v>
      </c>
      <c r="U19" s="64">
        <v>0</v>
      </c>
      <c r="V19" s="64">
        <v>25</v>
      </c>
      <c r="W19" s="64">
        <v>25</v>
      </c>
      <c r="X19" s="64">
        <v>25</v>
      </c>
      <c r="Y19" s="64">
        <v>0</v>
      </c>
      <c r="Z19" s="64">
        <v>0</v>
      </c>
      <c r="AA19" s="64">
        <v>0</v>
      </c>
      <c r="AB19" s="65">
        <v>0</v>
      </c>
    </row>
    <row r="20" spans="2:28" ht="15.75" x14ac:dyDescent="0.25">
      <c r="B20" s="62">
        <f>'Ангажирана aFRR енергија '!B20</f>
        <v>43999</v>
      </c>
      <c r="C20" s="137">
        <f t="shared" si="0"/>
        <v>729</v>
      </c>
      <c r="D20" s="143"/>
      <c r="E20" s="63">
        <v>10</v>
      </c>
      <c r="F20" s="64">
        <v>10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15</v>
      </c>
      <c r="Q20" s="64">
        <v>25</v>
      </c>
      <c r="R20" s="64">
        <v>25</v>
      </c>
      <c r="S20" s="64">
        <v>40</v>
      </c>
      <c r="T20" s="64">
        <v>50</v>
      </c>
      <c r="U20" s="64">
        <v>50</v>
      </c>
      <c r="V20" s="64">
        <v>36</v>
      </c>
      <c r="W20" s="64">
        <v>85</v>
      </c>
      <c r="X20" s="64">
        <v>100</v>
      </c>
      <c r="Y20" s="64">
        <v>67</v>
      </c>
      <c r="Z20" s="64">
        <v>75</v>
      </c>
      <c r="AA20" s="64">
        <v>75</v>
      </c>
      <c r="AB20" s="65">
        <v>66</v>
      </c>
    </row>
    <row r="21" spans="2:28" ht="15.75" x14ac:dyDescent="0.25">
      <c r="B21" s="62">
        <f>'Ангажирана aFRR енергија '!B21</f>
        <v>44000</v>
      </c>
      <c r="C21" s="137">
        <f t="shared" si="0"/>
        <v>523</v>
      </c>
      <c r="D21" s="143"/>
      <c r="E21" s="63">
        <v>41</v>
      </c>
      <c r="F21" s="64">
        <v>22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6</v>
      </c>
      <c r="Q21" s="64">
        <v>25</v>
      </c>
      <c r="R21" s="64">
        <v>42</v>
      </c>
      <c r="S21" s="64">
        <v>69</v>
      </c>
      <c r="T21" s="64">
        <v>80</v>
      </c>
      <c r="U21" s="64">
        <v>50</v>
      </c>
      <c r="V21" s="64">
        <v>26</v>
      </c>
      <c r="W21" s="64">
        <v>41</v>
      </c>
      <c r="X21" s="64">
        <v>20</v>
      </c>
      <c r="Y21" s="64">
        <v>13</v>
      </c>
      <c r="Z21" s="64">
        <v>25</v>
      </c>
      <c r="AA21" s="64">
        <v>25</v>
      </c>
      <c r="AB21" s="65">
        <v>38</v>
      </c>
    </row>
    <row r="22" spans="2:28" ht="15.75" x14ac:dyDescent="0.25">
      <c r="B22" s="62">
        <f>'Ангажирана aFRR енергија '!B22</f>
        <v>44001</v>
      </c>
      <c r="C22" s="137">
        <f t="shared" si="0"/>
        <v>255</v>
      </c>
      <c r="D22" s="143"/>
      <c r="E22" s="63">
        <v>40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36</v>
      </c>
      <c r="T22" s="64">
        <v>50</v>
      </c>
      <c r="U22" s="64">
        <v>0</v>
      </c>
      <c r="V22" s="64">
        <v>31</v>
      </c>
      <c r="W22" s="64">
        <v>45</v>
      </c>
      <c r="X22" s="64">
        <v>45</v>
      </c>
      <c r="Y22" s="64">
        <v>8</v>
      </c>
      <c r="Z22" s="64">
        <v>0</v>
      </c>
      <c r="AA22" s="64">
        <v>0</v>
      </c>
      <c r="AB22" s="65">
        <v>0</v>
      </c>
    </row>
    <row r="23" spans="2:28" ht="15.75" x14ac:dyDescent="0.25">
      <c r="B23" s="62">
        <f>'Ангажирана aFRR енергија '!B23</f>
        <v>44002</v>
      </c>
      <c r="C23" s="137">
        <f t="shared" si="0"/>
        <v>180</v>
      </c>
      <c r="D23" s="143"/>
      <c r="E23" s="63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16</v>
      </c>
      <c r="S23" s="64">
        <v>37</v>
      </c>
      <c r="T23" s="64">
        <v>31</v>
      </c>
      <c r="U23" s="64">
        <v>42</v>
      </c>
      <c r="V23" s="64">
        <v>41</v>
      </c>
      <c r="W23" s="64">
        <v>0</v>
      </c>
      <c r="X23" s="64">
        <v>13</v>
      </c>
      <c r="Y23" s="64">
        <v>0</v>
      </c>
      <c r="Z23" s="64">
        <v>0</v>
      </c>
      <c r="AA23" s="64">
        <v>0</v>
      </c>
      <c r="AB23" s="65">
        <v>0</v>
      </c>
    </row>
    <row r="24" spans="2:28" ht="15.75" x14ac:dyDescent="0.25">
      <c r="B24" s="62">
        <f>'Ангажирана aFRR енергија '!B24</f>
        <v>44003</v>
      </c>
      <c r="C24" s="137">
        <f t="shared" si="0"/>
        <v>0</v>
      </c>
      <c r="D24" s="143"/>
      <c r="E24" s="63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5">
        <v>0</v>
      </c>
    </row>
    <row r="25" spans="2:28" ht="15.75" x14ac:dyDescent="0.25">
      <c r="B25" s="62">
        <f>'Ангажирана aFRR енергија '!B25</f>
        <v>44004</v>
      </c>
      <c r="C25" s="137">
        <f t="shared" si="0"/>
        <v>46</v>
      </c>
      <c r="D25" s="143"/>
      <c r="E25" s="63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20</v>
      </c>
      <c r="S25" s="64">
        <v>20</v>
      </c>
      <c r="T25" s="64">
        <v>6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5">
        <v>0</v>
      </c>
    </row>
    <row r="26" spans="2:28" ht="15.75" x14ac:dyDescent="0.25">
      <c r="B26" s="62">
        <f>'Ангажирана aFRR енергија '!B26</f>
        <v>44005</v>
      </c>
      <c r="C26" s="137">
        <f t="shared" si="0"/>
        <v>40</v>
      </c>
      <c r="D26" s="143"/>
      <c r="E26" s="63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20</v>
      </c>
      <c r="U26" s="64">
        <v>20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5">
        <v>0</v>
      </c>
    </row>
    <row r="27" spans="2:28" ht="15.75" x14ac:dyDescent="0.25">
      <c r="B27" s="62">
        <f>'Ангажирана aFRR енергија '!B27</f>
        <v>44006</v>
      </c>
      <c r="C27" s="137">
        <f t="shared" si="0"/>
        <v>523</v>
      </c>
      <c r="D27" s="143"/>
      <c r="E27" s="63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59</v>
      </c>
      <c r="T27" s="64">
        <v>72</v>
      </c>
      <c r="U27" s="64">
        <v>25</v>
      </c>
      <c r="V27" s="64">
        <v>45</v>
      </c>
      <c r="W27" s="64">
        <v>45</v>
      </c>
      <c r="X27" s="64">
        <v>45</v>
      </c>
      <c r="Y27" s="64">
        <v>42</v>
      </c>
      <c r="Z27" s="64">
        <v>67</v>
      </c>
      <c r="AA27" s="64">
        <v>60</v>
      </c>
      <c r="AB27" s="65">
        <v>63</v>
      </c>
    </row>
    <row r="28" spans="2:28" ht="15.75" x14ac:dyDescent="0.25">
      <c r="B28" s="62">
        <f>'Ангажирана aFRR енергија '!B28</f>
        <v>44007</v>
      </c>
      <c r="C28" s="137">
        <f t="shared" si="0"/>
        <v>865</v>
      </c>
      <c r="D28" s="143"/>
      <c r="E28" s="63">
        <v>25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24</v>
      </c>
      <c r="O28" s="64">
        <v>50</v>
      </c>
      <c r="P28" s="64">
        <v>40</v>
      </c>
      <c r="Q28" s="64">
        <v>67</v>
      </c>
      <c r="R28" s="64">
        <v>50</v>
      </c>
      <c r="S28" s="64">
        <v>67</v>
      </c>
      <c r="T28" s="64">
        <v>75</v>
      </c>
      <c r="U28" s="64">
        <v>65</v>
      </c>
      <c r="V28" s="64">
        <v>68</v>
      </c>
      <c r="W28" s="64">
        <v>75</v>
      </c>
      <c r="X28" s="64">
        <v>75</v>
      </c>
      <c r="Y28" s="64">
        <v>25</v>
      </c>
      <c r="Z28" s="64">
        <v>42</v>
      </c>
      <c r="AA28" s="64">
        <v>49</v>
      </c>
      <c r="AB28" s="65">
        <v>68</v>
      </c>
    </row>
    <row r="29" spans="2:28" ht="15.75" x14ac:dyDescent="0.25">
      <c r="B29" s="62">
        <f>'Ангажирана aFRR енергија '!B29</f>
        <v>44008</v>
      </c>
      <c r="C29" s="137">
        <f t="shared" si="0"/>
        <v>1080</v>
      </c>
      <c r="D29" s="143"/>
      <c r="E29" s="63">
        <v>16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34</v>
      </c>
      <c r="O29" s="64">
        <v>50</v>
      </c>
      <c r="P29" s="64">
        <v>70</v>
      </c>
      <c r="Q29" s="64">
        <v>75</v>
      </c>
      <c r="R29" s="64">
        <v>93</v>
      </c>
      <c r="S29" s="64">
        <v>88</v>
      </c>
      <c r="T29" s="64">
        <v>92</v>
      </c>
      <c r="U29" s="64">
        <v>93</v>
      </c>
      <c r="V29" s="64">
        <v>75</v>
      </c>
      <c r="W29" s="64">
        <v>75</v>
      </c>
      <c r="X29" s="64">
        <v>50</v>
      </c>
      <c r="Y29" s="64">
        <v>34</v>
      </c>
      <c r="Z29" s="64">
        <v>67</v>
      </c>
      <c r="AA29" s="64">
        <v>81</v>
      </c>
      <c r="AB29" s="65">
        <v>87</v>
      </c>
    </row>
    <row r="30" spans="2:28" ht="15.75" x14ac:dyDescent="0.25">
      <c r="B30" s="62">
        <f>'Ангажирана aFRR енергија '!B30</f>
        <v>44009</v>
      </c>
      <c r="C30" s="137">
        <f t="shared" si="0"/>
        <v>884</v>
      </c>
      <c r="D30" s="143"/>
      <c r="E30" s="63">
        <v>45</v>
      </c>
      <c r="F30" s="64">
        <v>40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6</v>
      </c>
      <c r="O30" s="64">
        <v>21</v>
      </c>
      <c r="P30" s="64">
        <v>50</v>
      </c>
      <c r="Q30" s="64">
        <v>50</v>
      </c>
      <c r="R30" s="64">
        <v>58</v>
      </c>
      <c r="S30" s="64">
        <v>75</v>
      </c>
      <c r="T30" s="64">
        <v>85</v>
      </c>
      <c r="U30" s="64">
        <v>90</v>
      </c>
      <c r="V30" s="64">
        <v>65</v>
      </c>
      <c r="W30" s="64">
        <v>55</v>
      </c>
      <c r="X30" s="64">
        <v>50</v>
      </c>
      <c r="Y30" s="64">
        <v>25</v>
      </c>
      <c r="Z30" s="64">
        <v>44</v>
      </c>
      <c r="AA30" s="64">
        <v>50</v>
      </c>
      <c r="AB30" s="65">
        <v>75</v>
      </c>
    </row>
    <row r="31" spans="2:28" ht="15.75" x14ac:dyDescent="0.25">
      <c r="B31" s="62">
        <f>'Ангажирана aFRR енергија '!B31</f>
        <v>44010</v>
      </c>
      <c r="C31" s="137">
        <f t="shared" si="0"/>
        <v>1007</v>
      </c>
      <c r="D31" s="143"/>
      <c r="E31" s="63">
        <v>42</v>
      </c>
      <c r="F31" s="64">
        <v>18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9</v>
      </c>
      <c r="N31" s="64">
        <v>23</v>
      </c>
      <c r="O31" s="64">
        <v>49</v>
      </c>
      <c r="P31" s="64">
        <v>85</v>
      </c>
      <c r="Q31" s="64">
        <v>85</v>
      </c>
      <c r="R31" s="64">
        <v>85</v>
      </c>
      <c r="S31" s="64">
        <v>113</v>
      </c>
      <c r="T31" s="64">
        <v>114</v>
      </c>
      <c r="U31" s="64">
        <v>75</v>
      </c>
      <c r="V31" s="64">
        <v>65</v>
      </c>
      <c r="W31" s="64">
        <v>65</v>
      </c>
      <c r="X31" s="64">
        <v>41</v>
      </c>
      <c r="Y31" s="64">
        <v>0</v>
      </c>
      <c r="Z31" s="64">
        <v>40</v>
      </c>
      <c r="AA31" s="64">
        <v>50</v>
      </c>
      <c r="AB31" s="65">
        <v>48</v>
      </c>
    </row>
    <row r="32" spans="2:28" ht="15.75" x14ac:dyDescent="0.25">
      <c r="B32" s="62">
        <f>'Ангажирана aFRR енергија '!B32</f>
        <v>44011</v>
      </c>
      <c r="C32" s="137">
        <f t="shared" si="0"/>
        <v>1028</v>
      </c>
      <c r="D32" s="143"/>
      <c r="E32" s="63">
        <v>33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21</v>
      </c>
      <c r="P32" s="64">
        <v>55</v>
      </c>
      <c r="Q32" s="64">
        <v>56</v>
      </c>
      <c r="R32" s="64">
        <v>104</v>
      </c>
      <c r="S32" s="64">
        <v>96</v>
      </c>
      <c r="T32" s="64">
        <v>105</v>
      </c>
      <c r="U32" s="64">
        <v>100</v>
      </c>
      <c r="V32" s="64">
        <v>82</v>
      </c>
      <c r="W32" s="64">
        <v>100</v>
      </c>
      <c r="X32" s="64">
        <v>63</v>
      </c>
      <c r="Y32" s="64">
        <v>25</v>
      </c>
      <c r="Z32" s="64">
        <v>48</v>
      </c>
      <c r="AA32" s="64">
        <v>81</v>
      </c>
      <c r="AB32" s="65">
        <v>59</v>
      </c>
    </row>
    <row r="33" spans="2:28" ht="16.5" thickBot="1" x14ac:dyDescent="0.3">
      <c r="B33" s="66">
        <f>'Ангажирана aFRR енергија '!B33</f>
        <v>44012</v>
      </c>
      <c r="C33" s="139">
        <f t="shared" si="0"/>
        <v>169</v>
      </c>
      <c r="D33" s="144"/>
      <c r="E33" s="67">
        <v>50</v>
      </c>
      <c r="F33" s="68">
        <v>8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5</v>
      </c>
      <c r="T33" s="68">
        <v>25</v>
      </c>
      <c r="U33" s="68">
        <v>45</v>
      </c>
      <c r="V33" s="68">
        <v>36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9">
        <v>0</v>
      </c>
    </row>
    <row r="34" spans="2:28" x14ac:dyDescent="0.25">
      <c r="B34" s="160" t="s">
        <v>44</v>
      </c>
      <c r="C34" s="135">
        <f>SUM(C4:D33)</f>
        <v>10248</v>
      </c>
      <c r="D34" s="135"/>
    </row>
    <row r="35" spans="2:28" ht="15.75" thickBot="1" x14ac:dyDescent="0.3"/>
    <row r="36" spans="2:28" s="81" customFormat="1" ht="25.5" customHeight="1" thickBot="1" x14ac:dyDescent="0.3">
      <c r="B36" s="145" t="s">
        <v>35</v>
      </c>
      <c r="C36" s="128" t="s">
        <v>36</v>
      </c>
      <c r="D36" s="129"/>
      <c r="E36" s="150" t="s">
        <v>41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2"/>
    </row>
    <row r="37" spans="2:28" ht="15.75" thickBot="1" x14ac:dyDescent="0.3">
      <c r="B37" s="146"/>
      <c r="C37" s="147"/>
      <c r="D37" s="148"/>
      <c r="E37" s="52" t="s">
        <v>23</v>
      </c>
      <c r="F37" s="53" t="s">
        <v>22</v>
      </c>
      <c r="G37" s="54" t="s">
        <v>21</v>
      </c>
      <c r="H37" s="54" t="s">
        <v>20</v>
      </c>
      <c r="I37" s="55" t="s">
        <v>19</v>
      </c>
      <c r="J37" s="54" t="s">
        <v>18</v>
      </c>
      <c r="K37" s="54" t="s">
        <v>17</v>
      </c>
      <c r="L37" s="54" t="s">
        <v>16</v>
      </c>
      <c r="M37" s="56" t="s">
        <v>15</v>
      </c>
      <c r="N37" s="54" t="s">
        <v>14</v>
      </c>
      <c r="O37" s="55" t="s">
        <v>13</v>
      </c>
      <c r="P37" s="54" t="s">
        <v>12</v>
      </c>
      <c r="Q37" s="54" t="s">
        <v>11</v>
      </c>
      <c r="R37" s="54" t="s">
        <v>10</v>
      </c>
      <c r="S37" s="54" t="s">
        <v>9</v>
      </c>
      <c r="T37" s="54" t="s">
        <v>8</v>
      </c>
      <c r="U37" s="54" t="s">
        <v>7</v>
      </c>
      <c r="V37" s="54" t="s">
        <v>6</v>
      </c>
      <c r="W37" s="54" t="s">
        <v>5</v>
      </c>
      <c r="X37" s="54" t="s">
        <v>4</v>
      </c>
      <c r="Y37" s="54" t="s">
        <v>3</v>
      </c>
      <c r="Z37" s="54" t="s">
        <v>2</v>
      </c>
      <c r="AA37" s="54" t="s">
        <v>1</v>
      </c>
      <c r="AB37" s="57" t="s">
        <v>0</v>
      </c>
    </row>
    <row r="38" spans="2:28" ht="15.75" x14ac:dyDescent="0.25">
      <c r="B38" s="58">
        <f t="shared" ref="B38:B67" si="1">B4</f>
        <v>43983</v>
      </c>
      <c r="C38" s="141">
        <f>SUM(E38:AB38)</f>
        <v>-104</v>
      </c>
      <c r="D38" s="142"/>
      <c r="E38" s="59">
        <v>0</v>
      </c>
      <c r="F38" s="79">
        <v>0</v>
      </c>
      <c r="G38" s="79">
        <v>-15</v>
      </c>
      <c r="H38" s="79">
        <v>-20</v>
      </c>
      <c r="I38" s="79">
        <v>-15</v>
      </c>
      <c r="J38" s="79">
        <v>-15</v>
      </c>
      <c r="K38" s="79">
        <v>-17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0</v>
      </c>
      <c r="AA38" s="79">
        <v>0</v>
      </c>
      <c r="AB38" s="80">
        <v>-22</v>
      </c>
    </row>
    <row r="39" spans="2:28" ht="15.75" x14ac:dyDescent="0.25">
      <c r="B39" s="62">
        <f t="shared" si="1"/>
        <v>43984</v>
      </c>
      <c r="C39" s="137">
        <f t="shared" ref="C39:C67" si="2">SUM(E39:AB39)</f>
        <v>-218</v>
      </c>
      <c r="D39" s="138"/>
      <c r="E39" s="63">
        <v>0</v>
      </c>
      <c r="F39" s="64">
        <v>-10</v>
      </c>
      <c r="G39" s="64">
        <v>-32</v>
      </c>
      <c r="H39" s="64">
        <v>-25</v>
      </c>
      <c r="I39" s="64">
        <v>-20</v>
      </c>
      <c r="J39" s="64">
        <v>-18</v>
      </c>
      <c r="K39" s="64">
        <v>-25</v>
      </c>
      <c r="L39" s="64">
        <v>-17</v>
      </c>
      <c r="M39" s="64">
        <v>-25</v>
      </c>
      <c r="N39" s="64">
        <v>-46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5">
        <v>0</v>
      </c>
    </row>
    <row r="40" spans="2:28" ht="15.75" x14ac:dyDescent="0.25">
      <c r="B40" s="62">
        <f t="shared" si="1"/>
        <v>43985</v>
      </c>
      <c r="C40" s="137">
        <f t="shared" si="2"/>
        <v>-107</v>
      </c>
      <c r="D40" s="138"/>
      <c r="E40" s="63">
        <v>0</v>
      </c>
      <c r="F40" s="64">
        <v>0</v>
      </c>
      <c r="G40" s="64">
        <v>-21</v>
      </c>
      <c r="H40" s="64">
        <v>-20</v>
      </c>
      <c r="I40" s="64">
        <v>-15</v>
      </c>
      <c r="J40" s="64">
        <v>-15</v>
      </c>
      <c r="K40" s="64">
        <v>-21</v>
      </c>
      <c r="L40" s="64">
        <v>-15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5">
        <v>0</v>
      </c>
    </row>
    <row r="41" spans="2:28" ht="15.75" x14ac:dyDescent="0.25">
      <c r="B41" s="62">
        <f t="shared" si="1"/>
        <v>43986</v>
      </c>
      <c r="C41" s="137">
        <f t="shared" si="2"/>
        <v>-933</v>
      </c>
      <c r="D41" s="138"/>
      <c r="E41" s="63">
        <v>0</v>
      </c>
      <c r="F41" s="64">
        <v>-26</v>
      </c>
      <c r="G41" s="64">
        <v>-21</v>
      </c>
      <c r="H41" s="64">
        <v>-44</v>
      </c>
      <c r="I41" s="64">
        <v>-50</v>
      </c>
      <c r="J41" s="64">
        <v>-38</v>
      </c>
      <c r="K41" s="64">
        <v>-27</v>
      </c>
      <c r="L41" s="64">
        <v>-25</v>
      </c>
      <c r="M41" s="64">
        <v>-25</v>
      </c>
      <c r="N41" s="64">
        <v>-46</v>
      </c>
      <c r="O41" s="64">
        <v>-50</v>
      </c>
      <c r="P41" s="64">
        <v>-50</v>
      </c>
      <c r="Q41" s="64">
        <v>-50</v>
      </c>
      <c r="R41" s="64">
        <v>-50</v>
      </c>
      <c r="S41" s="64">
        <v>-45</v>
      </c>
      <c r="T41" s="64">
        <v>0</v>
      </c>
      <c r="U41" s="64">
        <v>-36</v>
      </c>
      <c r="V41" s="64">
        <v>-50</v>
      </c>
      <c r="W41" s="64">
        <v>-50</v>
      </c>
      <c r="X41" s="64">
        <v>-50</v>
      </c>
      <c r="Y41" s="64">
        <v>-50</v>
      </c>
      <c r="Z41" s="64">
        <v>-50</v>
      </c>
      <c r="AA41" s="64">
        <v>-50</v>
      </c>
      <c r="AB41" s="65">
        <v>-50</v>
      </c>
    </row>
    <row r="42" spans="2:28" ht="15.75" x14ac:dyDescent="0.25">
      <c r="B42" s="62">
        <f t="shared" si="1"/>
        <v>43987</v>
      </c>
      <c r="C42" s="137">
        <f t="shared" si="2"/>
        <v>-289</v>
      </c>
      <c r="D42" s="138"/>
      <c r="E42" s="63">
        <v>-30</v>
      </c>
      <c r="F42" s="64">
        <v>-9</v>
      </c>
      <c r="G42" s="64">
        <v>-16</v>
      </c>
      <c r="H42" s="64">
        <v>-30</v>
      </c>
      <c r="I42" s="64">
        <v>-30</v>
      </c>
      <c r="J42" s="64">
        <v>-30</v>
      </c>
      <c r="K42" s="64">
        <v>-42</v>
      </c>
      <c r="L42" s="64">
        <v>-30</v>
      </c>
      <c r="M42" s="64">
        <v>-15</v>
      </c>
      <c r="N42" s="64">
        <v>-14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64">
        <v>0</v>
      </c>
      <c r="Y42" s="64">
        <v>-18</v>
      </c>
      <c r="Z42" s="64">
        <v>-25</v>
      </c>
      <c r="AA42" s="64">
        <v>0</v>
      </c>
      <c r="AB42" s="65">
        <v>0</v>
      </c>
    </row>
    <row r="43" spans="2:28" ht="15.75" x14ac:dyDescent="0.25">
      <c r="B43" s="62">
        <f t="shared" si="1"/>
        <v>43988</v>
      </c>
      <c r="C43" s="137">
        <f t="shared" si="2"/>
        <v>-17</v>
      </c>
      <c r="D43" s="138"/>
      <c r="E43" s="63">
        <v>0</v>
      </c>
      <c r="F43" s="64">
        <v>0</v>
      </c>
      <c r="G43" s="64">
        <v>-5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-12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5">
        <v>0</v>
      </c>
    </row>
    <row r="44" spans="2:28" ht="16.5" customHeight="1" x14ac:dyDescent="0.25">
      <c r="B44" s="62">
        <f t="shared" si="1"/>
        <v>43989</v>
      </c>
      <c r="C44" s="137">
        <f t="shared" si="2"/>
        <v>-406</v>
      </c>
      <c r="D44" s="138"/>
      <c r="E44" s="63">
        <v>0</v>
      </c>
      <c r="F44" s="64">
        <v>-19</v>
      </c>
      <c r="G44" s="64">
        <v>-20</v>
      </c>
      <c r="H44" s="64">
        <v>-28</v>
      </c>
      <c r="I44" s="64">
        <v>-24</v>
      </c>
      <c r="J44" s="64">
        <v>-15</v>
      </c>
      <c r="K44" s="64">
        <v>-18</v>
      </c>
      <c r="L44" s="64">
        <v>-7</v>
      </c>
      <c r="M44" s="64">
        <v>-18</v>
      </c>
      <c r="N44" s="64">
        <v>-25</v>
      </c>
      <c r="O44" s="64">
        <v>-6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-26</v>
      </c>
      <c r="X44" s="64">
        <v>-40</v>
      </c>
      <c r="Y44" s="64">
        <v>-45</v>
      </c>
      <c r="Z44" s="64">
        <v>-50</v>
      </c>
      <c r="AA44" s="64">
        <v>-50</v>
      </c>
      <c r="AB44" s="65">
        <v>-15</v>
      </c>
    </row>
    <row r="45" spans="2:28" ht="15.75" x14ac:dyDescent="0.25">
      <c r="B45" s="62">
        <f t="shared" si="1"/>
        <v>43990</v>
      </c>
      <c r="C45" s="137">
        <f t="shared" si="2"/>
        <v>-474</v>
      </c>
      <c r="D45" s="138"/>
      <c r="E45" s="63">
        <v>-30</v>
      </c>
      <c r="F45" s="64">
        <v>-25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-25</v>
      </c>
      <c r="O45" s="64">
        <v>-50</v>
      </c>
      <c r="P45" s="64">
        <v>-35</v>
      </c>
      <c r="Q45" s="64">
        <v>-25</v>
      </c>
      <c r="R45" s="64">
        <v>-25</v>
      </c>
      <c r="S45" s="64">
        <v>-25</v>
      </c>
      <c r="T45" s="64">
        <v>-25</v>
      </c>
      <c r="U45" s="64">
        <v>0</v>
      </c>
      <c r="V45" s="64">
        <v>0</v>
      </c>
      <c r="W45" s="64">
        <v>-26</v>
      </c>
      <c r="X45" s="64">
        <v>-50</v>
      </c>
      <c r="Y45" s="64">
        <v>-42</v>
      </c>
      <c r="Z45" s="64">
        <v>-50</v>
      </c>
      <c r="AA45" s="64">
        <v>-32</v>
      </c>
      <c r="AB45" s="65">
        <v>-9</v>
      </c>
    </row>
    <row r="46" spans="2:28" ht="15.75" x14ac:dyDescent="0.25">
      <c r="B46" s="62">
        <f t="shared" si="1"/>
        <v>43991</v>
      </c>
      <c r="C46" s="137">
        <f t="shared" si="2"/>
        <v>-33</v>
      </c>
      <c r="D46" s="138"/>
      <c r="E46" s="63">
        <v>0</v>
      </c>
      <c r="F46" s="64">
        <v>-18</v>
      </c>
      <c r="G46" s="64">
        <v>-15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5">
        <v>0</v>
      </c>
    </row>
    <row r="47" spans="2:28" ht="15.75" x14ac:dyDescent="0.25">
      <c r="B47" s="62">
        <f t="shared" si="1"/>
        <v>43992</v>
      </c>
      <c r="C47" s="137">
        <f t="shared" si="2"/>
        <v>-70</v>
      </c>
      <c r="D47" s="138"/>
      <c r="E47" s="63">
        <v>-47</v>
      </c>
      <c r="F47" s="64">
        <v>-20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  <c r="AA47" s="64">
        <v>0</v>
      </c>
      <c r="AB47" s="65">
        <v>-3</v>
      </c>
    </row>
    <row r="48" spans="2:28" ht="15.75" x14ac:dyDescent="0.25">
      <c r="B48" s="62">
        <f t="shared" si="1"/>
        <v>43993</v>
      </c>
      <c r="C48" s="137">
        <f t="shared" si="2"/>
        <v>-211</v>
      </c>
      <c r="D48" s="138"/>
      <c r="E48" s="63">
        <v>-13</v>
      </c>
      <c r="F48" s="64">
        <v>-18</v>
      </c>
      <c r="G48" s="64">
        <v>-50</v>
      </c>
      <c r="H48" s="64">
        <v>-30</v>
      </c>
      <c r="I48" s="64">
        <v>-25</v>
      </c>
      <c r="J48" s="64">
        <v>-20</v>
      </c>
      <c r="K48" s="64">
        <v>-35</v>
      </c>
      <c r="L48" s="64">
        <v>-20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5">
        <v>0</v>
      </c>
    </row>
    <row r="49" spans="2:28" ht="15.75" x14ac:dyDescent="0.25">
      <c r="B49" s="62">
        <f t="shared" si="1"/>
        <v>43994</v>
      </c>
      <c r="C49" s="137">
        <f t="shared" si="2"/>
        <v>-149</v>
      </c>
      <c r="D49" s="138"/>
      <c r="E49" s="63">
        <v>0</v>
      </c>
      <c r="F49" s="64">
        <v>-9</v>
      </c>
      <c r="G49" s="64">
        <v>-15</v>
      </c>
      <c r="H49" s="64">
        <v>-25</v>
      </c>
      <c r="I49" s="64">
        <v>-25</v>
      </c>
      <c r="J49" s="64">
        <v>-20</v>
      </c>
      <c r="K49" s="64">
        <v>-35</v>
      </c>
      <c r="L49" s="64">
        <v>-20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5">
        <v>0</v>
      </c>
    </row>
    <row r="50" spans="2:28" ht="15.75" x14ac:dyDescent="0.25">
      <c r="B50" s="62">
        <f t="shared" si="1"/>
        <v>43995</v>
      </c>
      <c r="C50" s="137">
        <f t="shared" si="2"/>
        <v>-301</v>
      </c>
      <c r="D50" s="138"/>
      <c r="E50" s="63">
        <v>0</v>
      </c>
      <c r="F50" s="64">
        <v>0</v>
      </c>
      <c r="G50" s="64">
        <v>0</v>
      </c>
      <c r="H50" s="64">
        <v>-26</v>
      </c>
      <c r="I50" s="64">
        <v>-30</v>
      </c>
      <c r="J50" s="64">
        <v>-20</v>
      </c>
      <c r="K50" s="64">
        <v>-20</v>
      </c>
      <c r="L50" s="64">
        <v>0</v>
      </c>
      <c r="M50" s="64">
        <v>-45</v>
      </c>
      <c r="N50" s="64">
        <v>-50</v>
      </c>
      <c r="O50" s="64">
        <v>-40</v>
      </c>
      <c r="P50" s="64">
        <v>-45</v>
      </c>
      <c r="Q50" s="64">
        <v>-4</v>
      </c>
      <c r="R50" s="64">
        <v>0</v>
      </c>
      <c r="S50" s="64">
        <v>0</v>
      </c>
      <c r="T50" s="64">
        <v>0</v>
      </c>
      <c r="U50" s="64">
        <v>0</v>
      </c>
      <c r="V50" s="64">
        <v>0</v>
      </c>
      <c r="W50" s="64">
        <v>0</v>
      </c>
      <c r="X50" s="64">
        <v>0</v>
      </c>
      <c r="Y50" s="64">
        <v>-21</v>
      </c>
      <c r="Z50" s="64">
        <v>0</v>
      </c>
      <c r="AA50" s="64">
        <v>0</v>
      </c>
      <c r="AB50" s="65">
        <v>0</v>
      </c>
    </row>
    <row r="51" spans="2:28" ht="15.75" x14ac:dyDescent="0.25">
      <c r="B51" s="62">
        <f t="shared" si="1"/>
        <v>43996</v>
      </c>
      <c r="C51" s="137">
        <f t="shared" si="2"/>
        <v>-49</v>
      </c>
      <c r="D51" s="138"/>
      <c r="E51" s="63">
        <v>0</v>
      </c>
      <c r="F51" s="64">
        <v>-17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-25</v>
      </c>
      <c r="N51" s="64">
        <v>-7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4">
        <v>0</v>
      </c>
      <c r="AA51" s="64">
        <v>0</v>
      </c>
      <c r="AB51" s="65">
        <v>0</v>
      </c>
    </row>
    <row r="52" spans="2:28" ht="15.75" x14ac:dyDescent="0.25">
      <c r="B52" s="62">
        <f t="shared" si="1"/>
        <v>43997</v>
      </c>
      <c r="C52" s="137">
        <f t="shared" si="2"/>
        <v>0</v>
      </c>
      <c r="D52" s="138"/>
      <c r="E52" s="63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5">
        <v>0</v>
      </c>
    </row>
    <row r="53" spans="2:28" ht="15.75" x14ac:dyDescent="0.25">
      <c r="B53" s="62">
        <f t="shared" si="1"/>
        <v>43998</v>
      </c>
      <c r="C53" s="137">
        <f t="shared" si="2"/>
        <v>-46</v>
      </c>
      <c r="D53" s="138"/>
      <c r="E53" s="63">
        <v>0</v>
      </c>
      <c r="F53" s="64">
        <v>-13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  <c r="AB53" s="65">
        <v>-33</v>
      </c>
    </row>
    <row r="54" spans="2:28" ht="15.75" x14ac:dyDescent="0.25">
      <c r="B54" s="62">
        <f t="shared" si="1"/>
        <v>43999</v>
      </c>
      <c r="C54" s="137">
        <f t="shared" si="2"/>
        <v>-25</v>
      </c>
      <c r="D54" s="138"/>
      <c r="E54" s="63">
        <v>-25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0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5">
        <v>0</v>
      </c>
    </row>
    <row r="55" spans="2:28" ht="15.75" x14ac:dyDescent="0.25">
      <c r="B55" s="62">
        <f t="shared" si="1"/>
        <v>44000</v>
      </c>
      <c r="C55" s="137">
        <f t="shared" si="2"/>
        <v>0</v>
      </c>
      <c r="D55" s="138"/>
      <c r="E55" s="63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64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5">
        <v>0</v>
      </c>
    </row>
    <row r="56" spans="2:28" ht="15.75" x14ac:dyDescent="0.25">
      <c r="B56" s="62">
        <f t="shared" si="1"/>
        <v>44001</v>
      </c>
      <c r="C56" s="137">
        <f t="shared" si="2"/>
        <v>-12</v>
      </c>
      <c r="D56" s="138"/>
      <c r="E56" s="63">
        <v>0</v>
      </c>
      <c r="F56" s="64">
        <v>0</v>
      </c>
      <c r="G56" s="64">
        <v>-12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64">
        <v>0</v>
      </c>
      <c r="V56" s="64">
        <v>0</v>
      </c>
      <c r="W56" s="64">
        <v>0</v>
      </c>
      <c r="X56" s="64">
        <v>0</v>
      </c>
      <c r="Y56" s="64">
        <v>0</v>
      </c>
      <c r="Z56" s="64">
        <v>0</v>
      </c>
      <c r="AA56" s="64">
        <v>0</v>
      </c>
      <c r="AB56" s="65">
        <v>0</v>
      </c>
    </row>
    <row r="57" spans="2:28" ht="15.75" x14ac:dyDescent="0.25">
      <c r="B57" s="62">
        <f t="shared" si="1"/>
        <v>44002</v>
      </c>
      <c r="C57" s="137">
        <f t="shared" si="2"/>
        <v>-334</v>
      </c>
      <c r="D57" s="138"/>
      <c r="E57" s="63">
        <v>0</v>
      </c>
      <c r="F57" s="64">
        <v>-50</v>
      </c>
      <c r="G57" s="64">
        <v>-39</v>
      </c>
      <c r="H57" s="64">
        <v>-40</v>
      </c>
      <c r="I57" s="64">
        <v>-25</v>
      </c>
      <c r="J57" s="64">
        <v>-22</v>
      </c>
      <c r="K57" s="64">
        <v>-24</v>
      </c>
      <c r="L57" s="64">
        <v>-15</v>
      </c>
      <c r="M57" s="64">
        <v>-22</v>
      </c>
      <c r="N57" s="64">
        <v>-22</v>
      </c>
      <c r="O57" s="64">
        <v>-50</v>
      </c>
      <c r="P57" s="64">
        <v>-25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0</v>
      </c>
      <c r="AB57" s="65">
        <v>0</v>
      </c>
    </row>
    <row r="58" spans="2:28" ht="15.75" x14ac:dyDescent="0.25">
      <c r="B58" s="62">
        <f t="shared" si="1"/>
        <v>44003</v>
      </c>
      <c r="C58" s="137">
        <f t="shared" si="2"/>
        <v>-176</v>
      </c>
      <c r="D58" s="138"/>
      <c r="E58" s="63">
        <v>-4</v>
      </c>
      <c r="F58" s="64">
        <v>-39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-40</v>
      </c>
      <c r="N58" s="64">
        <v>-50</v>
      </c>
      <c r="O58" s="64">
        <v>-43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5">
        <v>0</v>
      </c>
    </row>
    <row r="59" spans="2:28" ht="15.75" x14ac:dyDescent="0.25">
      <c r="B59" s="62">
        <f t="shared" si="1"/>
        <v>44004</v>
      </c>
      <c r="C59" s="137">
        <f t="shared" si="2"/>
        <v>-121</v>
      </c>
      <c r="D59" s="138"/>
      <c r="E59" s="63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-10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  <c r="V59" s="64">
        <v>-20</v>
      </c>
      <c r="W59" s="64">
        <v>-25</v>
      </c>
      <c r="X59" s="64">
        <v>-24</v>
      </c>
      <c r="Y59" s="64">
        <v>-18</v>
      </c>
      <c r="Z59" s="64">
        <v>0</v>
      </c>
      <c r="AA59" s="64">
        <v>-24</v>
      </c>
      <c r="AB59" s="65">
        <v>0</v>
      </c>
    </row>
    <row r="60" spans="2:28" ht="15.75" x14ac:dyDescent="0.25">
      <c r="B60" s="62">
        <f t="shared" si="1"/>
        <v>44005</v>
      </c>
      <c r="C60" s="137">
        <f t="shared" si="2"/>
        <v>0</v>
      </c>
      <c r="D60" s="138"/>
      <c r="E60" s="63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5">
        <v>0</v>
      </c>
    </row>
    <row r="61" spans="2:28" ht="15.75" x14ac:dyDescent="0.25">
      <c r="B61" s="62">
        <f t="shared" si="1"/>
        <v>44006</v>
      </c>
      <c r="C61" s="137">
        <f t="shared" si="2"/>
        <v>-14</v>
      </c>
      <c r="D61" s="138"/>
      <c r="E61" s="63">
        <v>0</v>
      </c>
      <c r="F61" s="64">
        <v>-14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64">
        <v>0</v>
      </c>
      <c r="W61" s="64">
        <v>0</v>
      </c>
      <c r="X61" s="64">
        <v>0</v>
      </c>
      <c r="Y61" s="64">
        <v>0</v>
      </c>
      <c r="Z61" s="64">
        <v>0</v>
      </c>
      <c r="AA61" s="64">
        <v>0</v>
      </c>
      <c r="AB61" s="65">
        <v>0</v>
      </c>
    </row>
    <row r="62" spans="2:28" ht="15.75" x14ac:dyDescent="0.25">
      <c r="B62" s="62">
        <f t="shared" si="1"/>
        <v>44007</v>
      </c>
      <c r="C62" s="137">
        <f t="shared" si="2"/>
        <v>0</v>
      </c>
      <c r="D62" s="138"/>
      <c r="E62" s="63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64">
        <v>0</v>
      </c>
      <c r="AB62" s="65">
        <v>0</v>
      </c>
    </row>
    <row r="63" spans="2:28" ht="15.75" x14ac:dyDescent="0.25">
      <c r="B63" s="62">
        <f t="shared" si="1"/>
        <v>44008</v>
      </c>
      <c r="C63" s="137">
        <f t="shared" si="2"/>
        <v>-37</v>
      </c>
      <c r="D63" s="138"/>
      <c r="E63" s="63">
        <v>0</v>
      </c>
      <c r="F63" s="64">
        <v>-22</v>
      </c>
      <c r="G63" s="64">
        <v>-15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  <c r="AA63" s="64">
        <v>0</v>
      </c>
      <c r="AB63" s="65">
        <v>0</v>
      </c>
    </row>
    <row r="64" spans="2:28" ht="15.75" x14ac:dyDescent="0.25">
      <c r="B64" s="62">
        <f t="shared" si="1"/>
        <v>44009</v>
      </c>
      <c r="C64" s="137">
        <f t="shared" si="2"/>
        <v>0</v>
      </c>
      <c r="D64" s="138"/>
      <c r="E64" s="63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  <c r="Y64" s="64">
        <v>0</v>
      </c>
      <c r="Z64" s="64">
        <v>0</v>
      </c>
      <c r="AA64" s="64">
        <v>0</v>
      </c>
      <c r="AB64" s="65">
        <v>0</v>
      </c>
    </row>
    <row r="65" spans="2:28" ht="15.75" x14ac:dyDescent="0.25">
      <c r="B65" s="62">
        <f t="shared" si="1"/>
        <v>44010</v>
      </c>
      <c r="C65" s="137">
        <f t="shared" si="2"/>
        <v>0</v>
      </c>
      <c r="D65" s="138"/>
      <c r="E65" s="63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5">
        <v>0</v>
      </c>
    </row>
    <row r="66" spans="2:28" ht="15.75" x14ac:dyDescent="0.25">
      <c r="B66" s="62">
        <f t="shared" si="1"/>
        <v>44011</v>
      </c>
      <c r="C66" s="137">
        <f t="shared" si="2"/>
        <v>-10</v>
      </c>
      <c r="D66" s="138"/>
      <c r="E66" s="63">
        <v>0</v>
      </c>
      <c r="F66" s="64">
        <v>-10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64">
        <v>0</v>
      </c>
      <c r="AB66" s="65">
        <v>0</v>
      </c>
    </row>
    <row r="67" spans="2:28" ht="16.5" thickBot="1" x14ac:dyDescent="0.3">
      <c r="B67" s="66">
        <f t="shared" si="1"/>
        <v>44012</v>
      </c>
      <c r="C67" s="139">
        <f t="shared" si="2"/>
        <v>-68</v>
      </c>
      <c r="D67" s="140"/>
      <c r="E67" s="67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-15</v>
      </c>
      <c r="P67" s="68">
        <v>-15</v>
      </c>
      <c r="Q67" s="68">
        <v>-15</v>
      </c>
      <c r="R67" s="68">
        <v>-15</v>
      </c>
      <c r="S67" s="68">
        <v>-8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9">
        <v>0</v>
      </c>
    </row>
    <row r="68" spans="2:28" x14ac:dyDescent="0.25">
      <c r="B68" s="160" t="s">
        <v>44</v>
      </c>
      <c r="C68" s="135">
        <f>SUM(C38:D67)</f>
        <v>-4204</v>
      </c>
      <c r="D68" s="135"/>
    </row>
    <row r="69" spans="2:28" ht="15.75" thickBot="1" x14ac:dyDescent="0.3"/>
    <row r="70" spans="2:28" ht="29.25" customHeight="1" thickBot="1" x14ac:dyDescent="0.3">
      <c r="B70" s="126" t="s">
        <v>35</v>
      </c>
      <c r="C70" s="128" t="s">
        <v>36</v>
      </c>
      <c r="D70" s="129"/>
      <c r="E70" s="150" t="s">
        <v>42</v>
      </c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2"/>
    </row>
    <row r="71" spans="2:28" ht="15.75" thickBot="1" x14ac:dyDescent="0.3">
      <c r="B71" s="127"/>
      <c r="C71" s="130"/>
      <c r="D71" s="131"/>
      <c r="E71" s="52" t="s">
        <v>23</v>
      </c>
      <c r="F71" s="53" t="s">
        <v>22</v>
      </c>
      <c r="G71" s="54" t="s">
        <v>21</v>
      </c>
      <c r="H71" s="54" t="s">
        <v>20</v>
      </c>
      <c r="I71" s="55" t="s">
        <v>19</v>
      </c>
      <c r="J71" s="54" t="s">
        <v>18</v>
      </c>
      <c r="K71" s="54" t="s">
        <v>17</v>
      </c>
      <c r="L71" s="54" t="s">
        <v>16</v>
      </c>
      <c r="M71" s="56" t="s">
        <v>15</v>
      </c>
      <c r="N71" s="54" t="s">
        <v>14</v>
      </c>
      <c r="O71" s="55" t="s">
        <v>13</v>
      </c>
      <c r="P71" s="54" t="s">
        <v>12</v>
      </c>
      <c r="Q71" s="54" t="s">
        <v>11</v>
      </c>
      <c r="R71" s="54" t="s">
        <v>10</v>
      </c>
      <c r="S71" s="54" t="s">
        <v>9</v>
      </c>
      <c r="T71" s="54" t="s">
        <v>8</v>
      </c>
      <c r="U71" s="54" t="s">
        <v>7</v>
      </c>
      <c r="V71" s="54" t="s">
        <v>6</v>
      </c>
      <c r="W71" s="54" t="s">
        <v>5</v>
      </c>
      <c r="X71" s="54" t="s">
        <v>4</v>
      </c>
      <c r="Y71" s="54" t="s">
        <v>3</v>
      </c>
      <c r="Z71" s="54" t="s">
        <v>2</v>
      </c>
      <c r="AA71" s="54" t="s">
        <v>1</v>
      </c>
      <c r="AB71" s="57" t="s">
        <v>0</v>
      </c>
    </row>
    <row r="72" spans="2:28" ht="15.75" x14ac:dyDescent="0.25">
      <c r="B72" s="70">
        <f t="shared" ref="B72:B101" si="3">B38</f>
        <v>43983</v>
      </c>
      <c r="C72" s="71">
        <f>SUMIF(E72:AB72,"&gt;0")</f>
        <v>405</v>
      </c>
      <c r="D72" s="72">
        <f>SUMIF(F72:AC72,"&lt;0")</f>
        <v>-103</v>
      </c>
      <c r="E72" s="59">
        <v>40</v>
      </c>
      <c r="F72" s="79">
        <v>3</v>
      </c>
      <c r="G72" s="79">
        <v>-15</v>
      </c>
      <c r="H72" s="79">
        <v>-20</v>
      </c>
      <c r="I72" s="79">
        <v>-15</v>
      </c>
      <c r="J72" s="79">
        <v>-15</v>
      </c>
      <c r="K72" s="79">
        <v>-17</v>
      </c>
      <c r="L72" s="79">
        <v>0</v>
      </c>
      <c r="M72" s="79">
        <v>0</v>
      </c>
      <c r="N72" s="79">
        <v>0</v>
      </c>
      <c r="O72" s="79">
        <v>17</v>
      </c>
      <c r="P72" s="79">
        <v>41</v>
      </c>
      <c r="Q72" s="79">
        <v>1</v>
      </c>
      <c r="R72" s="79">
        <v>50</v>
      </c>
      <c r="S72" s="79">
        <v>0</v>
      </c>
      <c r="T72" s="79">
        <v>0</v>
      </c>
      <c r="U72" s="79">
        <v>50</v>
      </c>
      <c r="V72" s="79">
        <v>50</v>
      </c>
      <c r="W72" s="79">
        <v>50</v>
      </c>
      <c r="X72" s="79">
        <v>50</v>
      </c>
      <c r="Y72" s="79">
        <v>3</v>
      </c>
      <c r="Z72" s="79">
        <v>25</v>
      </c>
      <c r="AA72" s="79">
        <v>25</v>
      </c>
      <c r="AB72" s="80">
        <v>-21</v>
      </c>
    </row>
    <row r="73" spans="2:28" ht="15.75" x14ac:dyDescent="0.25">
      <c r="B73" s="73">
        <f t="shared" si="3"/>
        <v>43984</v>
      </c>
      <c r="C73" s="74">
        <f t="shared" ref="C73:C101" si="4">SUMIF(E73:AB73,"&gt;0")</f>
        <v>145</v>
      </c>
      <c r="D73" s="75">
        <f t="shared" ref="D73:D101" si="5">SUMIF(F73:AC73,"&lt;0")</f>
        <v>-217</v>
      </c>
      <c r="E73" s="63">
        <v>43</v>
      </c>
      <c r="F73" s="64">
        <v>-9</v>
      </c>
      <c r="G73" s="64">
        <v>-32</v>
      </c>
      <c r="H73" s="64">
        <v>-25</v>
      </c>
      <c r="I73" s="64">
        <v>-20</v>
      </c>
      <c r="J73" s="64">
        <v>-18</v>
      </c>
      <c r="K73" s="64">
        <v>-25</v>
      </c>
      <c r="L73" s="64">
        <v>-17</v>
      </c>
      <c r="M73" s="64">
        <v>-25</v>
      </c>
      <c r="N73" s="64">
        <v>-46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25</v>
      </c>
      <c r="V73" s="64">
        <v>25</v>
      </c>
      <c r="W73" s="64">
        <v>25</v>
      </c>
      <c r="X73" s="64">
        <v>27</v>
      </c>
      <c r="Y73" s="64">
        <v>0</v>
      </c>
      <c r="Z73" s="64">
        <v>0</v>
      </c>
      <c r="AA73" s="64">
        <v>0</v>
      </c>
      <c r="AB73" s="65">
        <v>0</v>
      </c>
    </row>
    <row r="74" spans="2:28" ht="15.75" x14ac:dyDescent="0.25">
      <c r="B74" s="73">
        <f t="shared" si="3"/>
        <v>43985</v>
      </c>
      <c r="C74" s="74">
        <f t="shared" si="4"/>
        <v>80</v>
      </c>
      <c r="D74" s="75">
        <f t="shared" si="5"/>
        <v>-107</v>
      </c>
      <c r="E74" s="63">
        <v>17</v>
      </c>
      <c r="F74" s="64">
        <v>0</v>
      </c>
      <c r="G74" s="64">
        <v>-21</v>
      </c>
      <c r="H74" s="64">
        <v>-20</v>
      </c>
      <c r="I74" s="64">
        <v>-15</v>
      </c>
      <c r="J74" s="64">
        <v>-15</v>
      </c>
      <c r="K74" s="64">
        <v>-21</v>
      </c>
      <c r="L74" s="64">
        <v>-15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11</v>
      </c>
      <c r="T74" s="64">
        <v>25</v>
      </c>
      <c r="U74" s="64">
        <v>14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4">
        <v>0</v>
      </c>
      <c r="AB74" s="65">
        <v>13</v>
      </c>
    </row>
    <row r="75" spans="2:28" ht="15.75" x14ac:dyDescent="0.25">
      <c r="B75" s="73">
        <f t="shared" si="3"/>
        <v>43986</v>
      </c>
      <c r="C75" s="74">
        <f t="shared" si="4"/>
        <v>5</v>
      </c>
      <c r="D75" s="75">
        <f t="shared" si="5"/>
        <v>-933</v>
      </c>
      <c r="E75" s="63">
        <v>5</v>
      </c>
      <c r="F75" s="64">
        <v>-26</v>
      </c>
      <c r="G75" s="64">
        <v>-21</v>
      </c>
      <c r="H75" s="64">
        <v>-44</v>
      </c>
      <c r="I75" s="64">
        <v>-50</v>
      </c>
      <c r="J75" s="64">
        <v>-38</v>
      </c>
      <c r="K75" s="64">
        <v>-27</v>
      </c>
      <c r="L75" s="64">
        <v>-25</v>
      </c>
      <c r="M75" s="64">
        <v>-25</v>
      </c>
      <c r="N75" s="64">
        <v>-46</v>
      </c>
      <c r="O75" s="64">
        <v>-50</v>
      </c>
      <c r="P75" s="64">
        <v>-50</v>
      </c>
      <c r="Q75" s="64">
        <v>-50</v>
      </c>
      <c r="R75" s="64">
        <v>-50</v>
      </c>
      <c r="S75" s="64">
        <v>-45</v>
      </c>
      <c r="T75" s="64">
        <v>0</v>
      </c>
      <c r="U75" s="64">
        <v>-36</v>
      </c>
      <c r="V75" s="64">
        <v>-50</v>
      </c>
      <c r="W75" s="64">
        <v>-50</v>
      </c>
      <c r="X75" s="64">
        <v>-50</v>
      </c>
      <c r="Y75" s="64">
        <v>-50</v>
      </c>
      <c r="Z75" s="64">
        <v>-50</v>
      </c>
      <c r="AA75" s="64">
        <v>-50</v>
      </c>
      <c r="AB75" s="65">
        <v>-50</v>
      </c>
    </row>
    <row r="76" spans="2:28" ht="15.75" x14ac:dyDescent="0.25">
      <c r="B76" s="73">
        <f t="shared" si="3"/>
        <v>43987</v>
      </c>
      <c r="C76" s="74">
        <f t="shared" si="4"/>
        <v>186</v>
      </c>
      <c r="D76" s="75">
        <f t="shared" si="5"/>
        <v>-259</v>
      </c>
      <c r="E76" s="63">
        <v>-30</v>
      </c>
      <c r="F76" s="64">
        <v>-9</v>
      </c>
      <c r="G76" s="64">
        <v>-16</v>
      </c>
      <c r="H76" s="64">
        <v>-30</v>
      </c>
      <c r="I76" s="64">
        <v>-30</v>
      </c>
      <c r="J76" s="64">
        <v>-30</v>
      </c>
      <c r="K76" s="64">
        <v>-42</v>
      </c>
      <c r="L76" s="64">
        <v>-30</v>
      </c>
      <c r="M76" s="64">
        <v>-15</v>
      </c>
      <c r="N76" s="64">
        <v>-14</v>
      </c>
      <c r="O76" s="64">
        <v>18</v>
      </c>
      <c r="P76" s="64">
        <v>46</v>
      </c>
      <c r="Q76" s="64">
        <v>50</v>
      </c>
      <c r="R76" s="64">
        <v>50</v>
      </c>
      <c r="S76" s="64">
        <v>0</v>
      </c>
      <c r="T76" s="64">
        <v>0</v>
      </c>
      <c r="U76" s="64">
        <v>22</v>
      </c>
      <c r="V76" s="64">
        <v>0</v>
      </c>
      <c r="W76" s="64">
        <v>0</v>
      </c>
      <c r="X76" s="64">
        <v>0</v>
      </c>
      <c r="Y76" s="64">
        <v>-18</v>
      </c>
      <c r="Z76" s="64">
        <v>-25</v>
      </c>
      <c r="AA76" s="64">
        <v>0</v>
      </c>
      <c r="AB76" s="65">
        <v>0</v>
      </c>
    </row>
    <row r="77" spans="2:28" ht="15.75" x14ac:dyDescent="0.25">
      <c r="B77" s="73">
        <f t="shared" si="3"/>
        <v>43988</v>
      </c>
      <c r="C77" s="74">
        <f t="shared" si="4"/>
        <v>230</v>
      </c>
      <c r="D77" s="75">
        <f t="shared" si="5"/>
        <v>-17</v>
      </c>
      <c r="E77" s="63">
        <v>0</v>
      </c>
      <c r="F77" s="64">
        <v>0</v>
      </c>
      <c r="G77" s="64">
        <v>-5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-12</v>
      </c>
      <c r="O77" s="64">
        <v>0</v>
      </c>
      <c r="P77" s="64">
        <v>0</v>
      </c>
      <c r="Q77" s="64">
        <v>0</v>
      </c>
      <c r="R77" s="64">
        <v>16</v>
      </c>
      <c r="S77" s="64">
        <v>7</v>
      </c>
      <c r="T77" s="64">
        <v>15</v>
      </c>
      <c r="U77" s="64">
        <v>50</v>
      </c>
      <c r="V77" s="64">
        <v>50</v>
      </c>
      <c r="W77" s="64">
        <v>50</v>
      </c>
      <c r="X77" s="64">
        <v>0</v>
      </c>
      <c r="Y77" s="64">
        <v>0</v>
      </c>
      <c r="Z77" s="64">
        <v>15</v>
      </c>
      <c r="AA77" s="64">
        <v>25</v>
      </c>
      <c r="AB77" s="65">
        <v>2</v>
      </c>
    </row>
    <row r="78" spans="2:28" ht="15.75" x14ac:dyDescent="0.25">
      <c r="B78" s="73">
        <f t="shared" si="3"/>
        <v>43989</v>
      </c>
      <c r="C78" s="74">
        <f t="shared" si="4"/>
        <v>0</v>
      </c>
      <c r="D78" s="75">
        <f t="shared" si="5"/>
        <v>-406</v>
      </c>
      <c r="E78" s="63">
        <v>0</v>
      </c>
      <c r="F78" s="64">
        <v>-19</v>
      </c>
      <c r="G78" s="64">
        <v>-20</v>
      </c>
      <c r="H78" s="64">
        <v>-28</v>
      </c>
      <c r="I78" s="64">
        <v>-24</v>
      </c>
      <c r="J78" s="64">
        <v>-15</v>
      </c>
      <c r="K78" s="64">
        <v>-18</v>
      </c>
      <c r="L78" s="64">
        <v>-7</v>
      </c>
      <c r="M78" s="64">
        <v>-18</v>
      </c>
      <c r="N78" s="64">
        <v>-25</v>
      </c>
      <c r="O78" s="64">
        <v>-6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-26</v>
      </c>
      <c r="X78" s="64">
        <v>-40</v>
      </c>
      <c r="Y78" s="64">
        <v>-45</v>
      </c>
      <c r="Z78" s="64">
        <v>-50</v>
      </c>
      <c r="AA78" s="64">
        <v>-50</v>
      </c>
      <c r="AB78" s="65">
        <v>-15</v>
      </c>
    </row>
    <row r="79" spans="2:28" ht="15.75" x14ac:dyDescent="0.25">
      <c r="B79" s="73">
        <f t="shared" si="3"/>
        <v>43990</v>
      </c>
      <c r="C79" s="74">
        <f t="shared" si="4"/>
        <v>0</v>
      </c>
      <c r="D79" s="75">
        <f t="shared" si="5"/>
        <v>-444</v>
      </c>
      <c r="E79" s="63">
        <v>-30</v>
      </c>
      <c r="F79" s="64">
        <v>-25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-25</v>
      </c>
      <c r="O79" s="64">
        <v>-50</v>
      </c>
      <c r="P79" s="64">
        <v>-35</v>
      </c>
      <c r="Q79" s="64">
        <v>-25</v>
      </c>
      <c r="R79" s="64">
        <v>-25</v>
      </c>
      <c r="S79" s="64">
        <v>-25</v>
      </c>
      <c r="T79" s="64">
        <v>-25</v>
      </c>
      <c r="U79" s="64">
        <v>0</v>
      </c>
      <c r="V79" s="64">
        <v>0</v>
      </c>
      <c r="W79" s="64">
        <v>-26</v>
      </c>
      <c r="X79" s="64">
        <v>-50</v>
      </c>
      <c r="Y79" s="64">
        <v>-42</v>
      </c>
      <c r="Z79" s="64">
        <v>-50</v>
      </c>
      <c r="AA79" s="64">
        <v>-32</v>
      </c>
      <c r="AB79" s="65">
        <v>-9</v>
      </c>
    </row>
    <row r="80" spans="2:28" ht="15.75" x14ac:dyDescent="0.25">
      <c r="B80" s="73">
        <f t="shared" si="3"/>
        <v>43991</v>
      </c>
      <c r="C80" s="74">
        <f t="shared" si="4"/>
        <v>302</v>
      </c>
      <c r="D80" s="75">
        <f t="shared" si="5"/>
        <v>-33</v>
      </c>
      <c r="E80" s="63">
        <v>0</v>
      </c>
      <c r="F80" s="64">
        <v>-18</v>
      </c>
      <c r="G80" s="64">
        <v>-15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11</v>
      </c>
      <c r="O80" s="64">
        <v>25</v>
      </c>
      <c r="P80" s="64">
        <v>25</v>
      </c>
      <c r="Q80" s="64">
        <v>25</v>
      </c>
      <c r="R80" s="64">
        <v>10</v>
      </c>
      <c r="S80" s="64">
        <v>10</v>
      </c>
      <c r="T80" s="64">
        <v>49</v>
      </c>
      <c r="U80" s="64">
        <v>11</v>
      </c>
      <c r="V80" s="64">
        <v>0</v>
      </c>
      <c r="W80" s="64">
        <v>0</v>
      </c>
      <c r="X80" s="64">
        <v>0</v>
      </c>
      <c r="Y80" s="64">
        <v>0</v>
      </c>
      <c r="Z80" s="64">
        <v>15</v>
      </c>
      <c r="AA80" s="64">
        <v>58</v>
      </c>
      <c r="AB80" s="65">
        <v>63</v>
      </c>
    </row>
    <row r="81" spans="2:28" ht="15.75" x14ac:dyDescent="0.25">
      <c r="B81" s="73">
        <f t="shared" si="3"/>
        <v>43992</v>
      </c>
      <c r="C81" s="74">
        <f t="shared" si="4"/>
        <v>649</v>
      </c>
      <c r="D81" s="75">
        <f t="shared" si="5"/>
        <v>-23</v>
      </c>
      <c r="E81" s="63">
        <v>-47</v>
      </c>
      <c r="F81" s="64">
        <v>-20</v>
      </c>
      <c r="G81" s="64">
        <v>0</v>
      </c>
      <c r="H81" s="64">
        <v>25</v>
      </c>
      <c r="I81" s="64">
        <v>30</v>
      </c>
      <c r="J81" s="64">
        <v>45</v>
      </c>
      <c r="K81" s="64">
        <v>25</v>
      </c>
      <c r="L81" s="64">
        <v>25</v>
      </c>
      <c r="M81" s="64">
        <v>5</v>
      </c>
      <c r="N81" s="64">
        <v>0</v>
      </c>
      <c r="O81" s="64">
        <v>24</v>
      </c>
      <c r="P81" s="64">
        <v>50</v>
      </c>
      <c r="Q81" s="64">
        <v>50</v>
      </c>
      <c r="R81" s="64">
        <v>50</v>
      </c>
      <c r="S81" s="64">
        <v>56</v>
      </c>
      <c r="T81" s="64">
        <v>60</v>
      </c>
      <c r="U81" s="64">
        <v>52</v>
      </c>
      <c r="V81" s="64">
        <v>57</v>
      </c>
      <c r="W81" s="64">
        <v>50</v>
      </c>
      <c r="X81" s="64">
        <v>45</v>
      </c>
      <c r="Y81" s="64">
        <v>0</v>
      </c>
      <c r="Z81" s="64">
        <v>0</v>
      </c>
      <c r="AA81" s="64">
        <v>0</v>
      </c>
      <c r="AB81" s="65">
        <v>-3</v>
      </c>
    </row>
    <row r="82" spans="2:28" ht="15.75" x14ac:dyDescent="0.25">
      <c r="B82" s="73">
        <f t="shared" si="3"/>
        <v>43993</v>
      </c>
      <c r="C82" s="74">
        <f t="shared" si="4"/>
        <v>283</v>
      </c>
      <c r="D82" s="75">
        <f t="shared" si="5"/>
        <v>-198</v>
      </c>
      <c r="E82" s="63">
        <v>-13</v>
      </c>
      <c r="F82" s="64">
        <v>-18</v>
      </c>
      <c r="G82" s="64">
        <v>-50</v>
      </c>
      <c r="H82" s="64">
        <v>-30</v>
      </c>
      <c r="I82" s="64">
        <v>-25</v>
      </c>
      <c r="J82" s="64">
        <v>-20</v>
      </c>
      <c r="K82" s="64">
        <v>-35</v>
      </c>
      <c r="L82" s="64">
        <v>-20</v>
      </c>
      <c r="M82" s="64">
        <v>0</v>
      </c>
      <c r="N82" s="64">
        <v>0</v>
      </c>
      <c r="O82" s="64">
        <v>0</v>
      </c>
      <c r="P82" s="64">
        <v>0</v>
      </c>
      <c r="Q82" s="64">
        <v>7</v>
      </c>
      <c r="R82" s="64">
        <v>40</v>
      </c>
      <c r="S82" s="64">
        <v>58</v>
      </c>
      <c r="T82" s="64">
        <v>67</v>
      </c>
      <c r="U82" s="64">
        <v>58</v>
      </c>
      <c r="V82" s="64">
        <v>33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5">
        <v>20</v>
      </c>
    </row>
    <row r="83" spans="2:28" ht="15.75" x14ac:dyDescent="0.25">
      <c r="B83" s="73">
        <f t="shared" si="3"/>
        <v>43994</v>
      </c>
      <c r="C83" s="74">
        <f t="shared" si="4"/>
        <v>136</v>
      </c>
      <c r="D83" s="75">
        <f t="shared" si="5"/>
        <v>-149</v>
      </c>
      <c r="E83" s="63">
        <v>0</v>
      </c>
      <c r="F83" s="64">
        <v>-9</v>
      </c>
      <c r="G83" s="64">
        <v>-15</v>
      </c>
      <c r="H83" s="64">
        <v>-25</v>
      </c>
      <c r="I83" s="64">
        <v>-25</v>
      </c>
      <c r="J83" s="64">
        <v>-20</v>
      </c>
      <c r="K83" s="64">
        <v>-35</v>
      </c>
      <c r="L83" s="64">
        <v>-20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11</v>
      </c>
      <c r="S83" s="64">
        <v>21</v>
      </c>
      <c r="T83" s="64">
        <v>20</v>
      </c>
      <c r="U83" s="64">
        <v>0</v>
      </c>
      <c r="V83" s="64">
        <v>0</v>
      </c>
      <c r="W83" s="64">
        <v>7</v>
      </c>
      <c r="X83" s="64">
        <v>0</v>
      </c>
      <c r="Y83" s="64">
        <v>0</v>
      </c>
      <c r="Z83" s="64">
        <v>23</v>
      </c>
      <c r="AA83" s="64">
        <v>25</v>
      </c>
      <c r="AB83" s="65">
        <v>29</v>
      </c>
    </row>
    <row r="84" spans="2:28" ht="15.75" x14ac:dyDescent="0.25">
      <c r="B84" s="73">
        <f t="shared" si="3"/>
        <v>43995</v>
      </c>
      <c r="C84" s="74">
        <f t="shared" si="4"/>
        <v>43</v>
      </c>
      <c r="D84" s="75">
        <f t="shared" si="5"/>
        <v>-301</v>
      </c>
      <c r="E84" s="63">
        <v>5</v>
      </c>
      <c r="F84" s="64">
        <v>0</v>
      </c>
      <c r="G84" s="64">
        <v>0</v>
      </c>
      <c r="H84" s="64">
        <v>-26</v>
      </c>
      <c r="I84" s="64">
        <v>-30</v>
      </c>
      <c r="J84" s="64">
        <v>-20</v>
      </c>
      <c r="K84" s="64">
        <v>-20</v>
      </c>
      <c r="L84" s="64">
        <v>0</v>
      </c>
      <c r="M84" s="64">
        <v>-45</v>
      </c>
      <c r="N84" s="64">
        <v>-50</v>
      </c>
      <c r="O84" s="64">
        <v>-40</v>
      </c>
      <c r="P84" s="64">
        <v>-45</v>
      </c>
      <c r="Q84" s="64">
        <v>-4</v>
      </c>
      <c r="R84" s="64">
        <v>0</v>
      </c>
      <c r="S84" s="64">
        <v>4</v>
      </c>
      <c r="T84" s="64">
        <v>34</v>
      </c>
      <c r="U84" s="64">
        <v>0</v>
      </c>
      <c r="V84" s="64">
        <v>0</v>
      </c>
      <c r="W84" s="64">
        <v>0</v>
      </c>
      <c r="X84" s="64">
        <v>0</v>
      </c>
      <c r="Y84" s="64">
        <v>-21</v>
      </c>
      <c r="Z84" s="64">
        <v>0</v>
      </c>
      <c r="AA84" s="64">
        <v>0</v>
      </c>
      <c r="AB84" s="65">
        <v>0</v>
      </c>
    </row>
    <row r="85" spans="2:28" ht="15.75" x14ac:dyDescent="0.25">
      <c r="B85" s="73">
        <f t="shared" si="3"/>
        <v>43996</v>
      </c>
      <c r="C85" s="74">
        <f t="shared" si="4"/>
        <v>241</v>
      </c>
      <c r="D85" s="75">
        <f t="shared" si="5"/>
        <v>-49</v>
      </c>
      <c r="E85" s="63">
        <v>0</v>
      </c>
      <c r="F85" s="64">
        <v>-17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-25</v>
      </c>
      <c r="N85" s="64">
        <v>-7</v>
      </c>
      <c r="O85" s="64">
        <v>0</v>
      </c>
      <c r="P85" s="64">
        <v>0</v>
      </c>
      <c r="Q85" s="64">
        <v>19</v>
      </c>
      <c r="R85" s="64">
        <v>40</v>
      </c>
      <c r="S85" s="64">
        <v>45</v>
      </c>
      <c r="T85" s="64">
        <v>37</v>
      </c>
      <c r="U85" s="64">
        <v>16</v>
      </c>
      <c r="V85" s="64">
        <v>20</v>
      </c>
      <c r="W85" s="64">
        <v>0</v>
      </c>
      <c r="X85" s="64">
        <v>0</v>
      </c>
      <c r="Y85" s="64">
        <v>27</v>
      </c>
      <c r="Z85" s="64">
        <v>25</v>
      </c>
      <c r="AA85" s="64">
        <v>6</v>
      </c>
      <c r="AB85" s="65">
        <v>6</v>
      </c>
    </row>
    <row r="86" spans="2:28" ht="15.75" x14ac:dyDescent="0.25">
      <c r="B86" s="73">
        <f t="shared" si="3"/>
        <v>43997</v>
      </c>
      <c r="C86" s="74">
        <f t="shared" si="4"/>
        <v>69</v>
      </c>
      <c r="D86" s="75">
        <f t="shared" si="5"/>
        <v>0</v>
      </c>
      <c r="E86" s="63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64">
        <v>0</v>
      </c>
      <c r="V86" s="64">
        <v>0</v>
      </c>
      <c r="W86" s="64">
        <v>0</v>
      </c>
      <c r="X86" s="64">
        <v>0</v>
      </c>
      <c r="Y86" s="64">
        <v>8</v>
      </c>
      <c r="Z86" s="64">
        <v>23</v>
      </c>
      <c r="AA86" s="64">
        <v>25</v>
      </c>
      <c r="AB86" s="65">
        <v>13</v>
      </c>
    </row>
    <row r="87" spans="2:28" ht="15.75" x14ac:dyDescent="0.25">
      <c r="B87" s="73">
        <f t="shared" si="3"/>
        <v>43998</v>
      </c>
      <c r="C87" s="74">
        <f t="shared" si="4"/>
        <v>143</v>
      </c>
      <c r="D87" s="75">
        <f t="shared" si="5"/>
        <v>-46</v>
      </c>
      <c r="E87" s="63">
        <v>0</v>
      </c>
      <c r="F87" s="64">
        <v>-13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32</v>
      </c>
      <c r="T87" s="64">
        <v>36</v>
      </c>
      <c r="U87" s="64">
        <v>0</v>
      </c>
      <c r="V87" s="64">
        <v>25</v>
      </c>
      <c r="W87" s="64">
        <v>25</v>
      </c>
      <c r="X87" s="64">
        <v>25</v>
      </c>
      <c r="Y87" s="64">
        <v>0</v>
      </c>
      <c r="Z87" s="64">
        <v>0</v>
      </c>
      <c r="AA87" s="64">
        <v>0</v>
      </c>
      <c r="AB87" s="65">
        <v>-33</v>
      </c>
    </row>
    <row r="88" spans="2:28" ht="15.75" x14ac:dyDescent="0.25">
      <c r="B88" s="73">
        <f t="shared" si="3"/>
        <v>43999</v>
      </c>
      <c r="C88" s="74">
        <f t="shared" si="4"/>
        <v>719</v>
      </c>
      <c r="D88" s="75">
        <f t="shared" si="5"/>
        <v>0</v>
      </c>
      <c r="E88" s="63">
        <v>-15</v>
      </c>
      <c r="F88" s="64">
        <v>10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15</v>
      </c>
      <c r="Q88" s="64">
        <v>25</v>
      </c>
      <c r="R88" s="64">
        <v>25</v>
      </c>
      <c r="S88" s="64">
        <v>40</v>
      </c>
      <c r="T88" s="64">
        <v>50</v>
      </c>
      <c r="U88" s="64">
        <v>50</v>
      </c>
      <c r="V88" s="64">
        <v>36</v>
      </c>
      <c r="W88" s="64">
        <v>85</v>
      </c>
      <c r="X88" s="64">
        <v>100</v>
      </c>
      <c r="Y88" s="64">
        <v>67</v>
      </c>
      <c r="Z88" s="64">
        <v>75</v>
      </c>
      <c r="AA88" s="64">
        <v>75</v>
      </c>
      <c r="AB88" s="65">
        <v>66</v>
      </c>
    </row>
    <row r="89" spans="2:28" ht="15.75" x14ac:dyDescent="0.25">
      <c r="B89" s="73">
        <f t="shared" si="3"/>
        <v>44000</v>
      </c>
      <c r="C89" s="74">
        <f t="shared" si="4"/>
        <v>523</v>
      </c>
      <c r="D89" s="75">
        <f t="shared" si="5"/>
        <v>0</v>
      </c>
      <c r="E89" s="63">
        <v>41</v>
      </c>
      <c r="F89" s="64">
        <v>22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6</v>
      </c>
      <c r="Q89" s="64">
        <v>25</v>
      </c>
      <c r="R89" s="64">
        <v>42</v>
      </c>
      <c r="S89" s="64">
        <v>69</v>
      </c>
      <c r="T89" s="64">
        <v>80</v>
      </c>
      <c r="U89" s="64">
        <v>50</v>
      </c>
      <c r="V89" s="64">
        <v>26</v>
      </c>
      <c r="W89" s="64">
        <v>41</v>
      </c>
      <c r="X89" s="64">
        <v>20</v>
      </c>
      <c r="Y89" s="64">
        <v>13</v>
      </c>
      <c r="Z89" s="64">
        <v>25</v>
      </c>
      <c r="AA89" s="64">
        <v>25</v>
      </c>
      <c r="AB89" s="65">
        <v>38</v>
      </c>
    </row>
    <row r="90" spans="2:28" ht="15.75" x14ac:dyDescent="0.25">
      <c r="B90" s="73">
        <f t="shared" si="3"/>
        <v>44001</v>
      </c>
      <c r="C90" s="74">
        <f t="shared" si="4"/>
        <v>255</v>
      </c>
      <c r="D90" s="75">
        <f t="shared" si="5"/>
        <v>-12</v>
      </c>
      <c r="E90" s="63">
        <v>40</v>
      </c>
      <c r="F90" s="64">
        <v>0</v>
      </c>
      <c r="G90" s="64">
        <v>-12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36</v>
      </c>
      <c r="T90" s="64">
        <v>50</v>
      </c>
      <c r="U90" s="64">
        <v>0</v>
      </c>
      <c r="V90" s="64">
        <v>31</v>
      </c>
      <c r="W90" s="64">
        <v>45</v>
      </c>
      <c r="X90" s="64">
        <v>45</v>
      </c>
      <c r="Y90" s="64">
        <v>8</v>
      </c>
      <c r="Z90" s="64">
        <v>0</v>
      </c>
      <c r="AA90" s="64">
        <v>0</v>
      </c>
      <c r="AB90" s="65">
        <v>0</v>
      </c>
    </row>
    <row r="91" spans="2:28" ht="15.75" x14ac:dyDescent="0.25">
      <c r="B91" s="73">
        <f t="shared" si="3"/>
        <v>44002</v>
      </c>
      <c r="C91" s="74">
        <f t="shared" si="4"/>
        <v>180</v>
      </c>
      <c r="D91" s="75">
        <f t="shared" si="5"/>
        <v>-334</v>
      </c>
      <c r="E91" s="63">
        <v>0</v>
      </c>
      <c r="F91" s="64">
        <v>-50</v>
      </c>
      <c r="G91" s="64">
        <v>-39</v>
      </c>
      <c r="H91" s="64">
        <v>-40</v>
      </c>
      <c r="I91" s="64">
        <v>-25</v>
      </c>
      <c r="J91" s="64">
        <v>-22</v>
      </c>
      <c r="K91" s="64">
        <v>-24</v>
      </c>
      <c r="L91" s="64">
        <v>-15</v>
      </c>
      <c r="M91" s="64">
        <v>-22</v>
      </c>
      <c r="N91" s="64">
        <v>-22</v>
      </c>
      <c r="O91" s="64">
        <v>-50</v>
      </c>
      <c r="P91" s="64">
        <v>-25</v>
      </c>
      <c r="Q91" s="64">
        <v>0</v>
      </c>
      <c r="R91" s="64">
        <v>16</v>
      </c>
      <c r="S91" s="64">
        <v>37</v>
      </c>
      <c r="T91" s="64">
        <v>31</v>
      </c>
      <c r="U91" s="64">
        <v>42</v>
      </c>
      <c r="V91" s="64">
        <v>41</v>
      </c>
      <c r="W91" s="64">
        <v>0</v>
      </c>
      <c r="X91" s="64">
        <v>13</v>
      </c>
      <c r="Y91" s="64">
        <v>0</v>
      </c>
      <c r="Z91" s="64">
        <v>0</v>
      </c>
      <c r="AA91" s="64">
        <v>0</v>
      </c>
      <c r="AB91" s="65">
        <v>0</v>
      </c>
    </row>
    <row r="92" spans="2:28" ht="15.75" x14ac:dyDescent="0.25">
      <c r="B92" s="73">
        <f t="shared" si="3"/>
        <v>44003</v>
      </c>
      <c r="C92" s="74">
        <f t="shared" si="4"/>
        <v>0</v>
      </c>
      <c r="D92" s="75">
        <f t="shared" si="5"/>
        <v>-172</v>
      </c>
      <c r="E92" s="63">
        <v>-4</v>
      </c>
      <c r="F92" s="64">
        <v>-39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-40</v>
      </c>
      <c r="N92" s="64">
        <v>-50</v>
      </c>
      <c r="O92" s="64">
        <v>-43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64">
        <v>0</v>
      </c>
      <c r="V92" s="64">
        <v>0</v>
      </c>
      <c r="W92" s="64">
        <v>0</v>
      </c>
      <c r="X92" s="64">
        <v>0</v>
      </c>
      <c r="Y92" s="64">
        <v>0</v>
      </c>
      <c r="Z92" s="64">
        <v>0</v>
      </c>
      <c r="AA92" s="64">
        <v>0</v>
      </c>
      <c r="AB92" s="65">
        <v>0</v>
      </c>
    </row>
    <row r="93" spans="2:28" ht="15.75" x14ac:dyDescent="0.25">
      <c r="B93" s="73">
        <f t="shared" si="3"/>
        <v>44004</v>
      </c>
      <c r="C93" s="74">
        <f t="shared" si="4"/>
        <v>46</v>
      </c>
      <c r="D93" s="75">
        <f t="shared" si="5"/>
        <v>-121</v>
      </c>
      <c r="E93" s="63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-10</v>
      </c>
      <c r="P93" s="64">
        <v>0</v>
      </c>
      <c r="Q93" s="64">
        <v>0</v>
      </c>
      <c r="R93" s="64">
        <v>20</v>
      </c>
      <c r="S93" s="64">
        <v>20</v>
      </c>
      <c r="T93" s="64">
        <v>6</v>
      </c>
      <c r="U93" s="64">
        <v>0</v>
      </c>
      <c r="V93" s="64">
        <v>-20</v>
      </c>
      <c r="W93" s="64">
        <v>-25</v>
      </c>
      <c r="X93" s="64">
        <v>-24</v>
      </c>
      <c r="Y93" s="64">
        <v>-18</v>
      </c>
      <c r="Z93" s="64">
        <v>0</v>
      </c>
      <c r="AA93" s="64">
        <v>-24</v>
      </c>
      <c r="AB93" s="65">
        <v>0</v>
      </c>
    </row>
    <row r="94" spans="2:28" ht="15.75" x14ac:dyDescent="0.25">
      <c r="B94" s="73">
        <f t="shared" si="3"/>
        <v>44005</v>
      </c>
      <c r="C94" s="74">
        <f t="shared" si="4"/>
        <v>40</v>
      </c>
      <c r="D94" s="75">
        <f t="shared" si="5"/>
        <v>0</v>
      </c>
      <c r="E94" s="63">
        <v>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20</v>
      </c>
      <c r="U94" s="64">
        <v>20</v>
      </c>
      <c r="V94" s="64">
        <v>0</v>
      </c>
      <c r="W94" s="64">
        <v>0</v>
      </c>
      <c r="X94" s="64">
        <v>0</v>
      </c>
      <c r="Y94" s="64">
        <v>0</v>
      </c>
      <c r="Z94" s="64">
        <v>0</v>
      </c>
      <c r="AA94" s="64">
        <v>0</v>
      </c>
      <c r="AB94" s="65">
        <v>0</v>
      </c>
    </row>
    <row r="95" spans="2:28" ht="15.75" x14ac:dyDescent="0.25">
      <c r="B95" s="73">
        <f t="shared" si="3"/>
        <v>44006</v>
      </c>
      <c r="C95" s="74">
        <f t="shared" si="4"/>
        <v>523</v>
      </c>
      <c r="D95" s="75">
        <f t="shared" si="5"/>
        <v>-14</v>
      </c>
      <c r="E95" s="63">
        <v>0</v>
      </c>
      <c r="F95" s="64">
        <v>-14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59</v>
      </c>
      <c r="T95" s="64">
        <v>72</v>
      </c>
      <c r="U95" s="64">
        <v>25</v>
      </c>
      <c r="V95" s="64">
        <v>45</v>
      </c>
      <c r="W95" s="64">
        <v>45</v>
      </c>
      <c r="X95" s="64">
        <v>45</v>
      </c>
      <c r="Y95" s="64">
        <v>42</v>
      </c>
      <c r="Z95" s="64">
        <v>67</v>
      </c>
      <c r="AA95" s="64">
        <v>60</v>
      </c>
      <c r="AB95" s="65">
        <v>63</v>
      </c>
    </row>
    <row r="96" spans="2:28" ht="15.75" x14ac:dyDescent="0.25">
      <c r="B96" s="73">
        <f t="shared" si="3"/>
        <v>44007</v>
      </c>
      <c r="C96" s="74">
        <f t="shared" si="4"/>
        <v>865</v>
      </c>
      <c r="D96" s="75">
        <f t="shared" si="5"/>
        <v>0</v>
      </c>
      <c r="E96" s="63">
        <v>25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24</v>
      </c>
      <c r="O96" s="64">
        <v>50</v>
      </c>
      <c r="P96" s="64">
        <v>40</v>
      </c>
      <c r="Q96" s="64">
        <v>67</v>
      </c>
      <c r="R96" s="64">
        <v>50</v>
      </c>
      <c r="S96" s="64">
        <v>67</v>
      </c>
      <c r="T96" s="64">
        <v>75</v>
      </c>
      <c r="U96" s="64">
        <v>65</v>
      </c>
      <c r="V96" s="64">
        <v>68</v>
      </c>
      <c r="W96" s="64">
        <v>75</v>
      </c>
      <c r="X96" s="64">
        <v>75</v>
      </c>
      <c r="Y96" s="64">
        <v>25</v>
      </c>
      <c r="Z96" s="64">
        <v>42</v>
      </c>
      <c r="AA96" s="64">
        <v>49</v>
      </c>
      <c r="AB96" s="65">
        <v>68</v>
      </c>
    </row>
    <row r="97" spans="2:28" ht="15.75" x14ac:dyDescent="0.25">
      <c r="B97" s="73">
        <f t="shared" si="3"/>
        <v>44008</v>
      </c>
      <c r="C97" s="74">
        <f t="shared" si="4"/>
        <v>1080</v>
      </c>
      <c r="D97" s="75">
        <f t="shared" si="5"/>
        <v>-37</v>
      </c>
      <c r="E97" s="63">
        <v>16</v>
      </c>
      <c r="F97" s="64">
        <v>-22</v>
      </c>
      <c r="G97" s="64">
        <v>-15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34</v>
      </c>
      <c r="O97" s="64">
        <v>50</v>
      </c>
      <c r="P97" s="64">
        <v>70</v>
      </c>
      <c r="Q97" s="64">
        <v>75</v>
      </c>
      <c r="R97" s="64">
        <v>93</v>
      </c>
      <c r="S97" s="64">
        <v>88</v>
      </c>
      <c r="T97" s="64">
        <v>92</v>
      </c>
      <c r="U97" s="64">
        <v>93</v>
      </c>
      <c r="V97" s="64">
        <v>75</v>
      </c>
      <c r="W97" s="64">
        <v>75</v>
      </c>
      <c r="X97" s="64">
        <v>50</v>
      </c>
      <c r="Y97" s="64">
        <v>34</v>
      </c>
      <c r="Z97" s="64">
        <v>67</v>
      </c>
      <c r="AA97" s="64">
        <v>81</v>
      </c>
      <c r="AB97" s="65">
        <v>87</v>
      </c>
    </row>
    <row r="98" spans="2:28" ht="15.75" x14ac:dyDescent="0.25">
      <c r="B98" s="73">
        <f t="shared" si="3"/>
        <v>44009</v>
      </c>
      <c r="C98" s="74">
        <f t="shared" si="4"/>
        <v>884</v>
      </c>
      <c r="D98" s="75">
        <f t="shared" si="5"/>
        <v>0</v>
      </c>
      <c r="E98" s="63">
        <v>45</v>
      </c>
      <c r="F98" s="64">
        <v>40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6</v>
      </c>
      <c r="O98" s="64">
        <v>21</v>
      </c>
      <c r="P98" s="64">
        <v>50</v>
      </c>
      <c r="Q98" s="64">
        <v>50</v>
      </c>
      <c r="R98" s="64">
        <v>58</v>
      </c>
      <c r="S98" s="64">
        <v>75</v>
      </c>
      <c r="T98" s="64">
        <v>85</v>
      </c>
      <c r="U98" s="64">
        <v>90</v>
      </c>
      <c r="V98" s="64">
        <v>65</v>
      </c>
      <c r="W98" s="64">
        <v>55</v>
      </c>
      <c r="X98" s="64">
        <v>50</v>
      </c>
      <c r="Y98" s="64">
        <v>25</v>
      </c>
      <c r="Z98" s="64">
        <v>44</v>
      </c>
      <c r="AA98" s="64">
        <v>50</v>
      </c>
      <c r="AB98" s="65">
        <v>75</v>
      </c>
    </row>
    <row r="99" spans="2:28" ht="15.75" x14ac:dyDescent="0.25">
      <c r="B99" s="73">
        <f t="shared" si="3"/>
        <v>44010</v>
      </c>
      <c r="C99" s="74">
        <f t="shared" si="4"/>
        <v>1007</v>
      </c>
      <c r="D99" s="75">
        <f t="shared" si="5"/>
        <v>0</v>
      </c>
      <c r="E99" s="63">
        <v>42</v>
      </c>
      <c r="F99" s="64">
        <v>18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9</v>
      </c>
      <c r="N99" s="64">
        <v>23</v>
      </c>
      <c r="O99" s="64">
        <v>49</v>
      </c>
      <c r="P99" s="64">
        <v>85</v>
      </c>
      <c r="Q99" s="64">
        <v>85</v>
      </c>
      <c r="R99" s="64">
        <v>85</v>
      </c>
      <c r="S99" s="64">
        <v>113</v>
      </c>
      <c r="T99" s="64">
        <v>114</v>
      </c>
      <c r="U99" s="64">
        <v>75</v>
      </c>
      <c r="V99" s="64">
        <v>65</v>
      </c>
      <c r="W99" s="64">
        <v>65</v>
      </c>
      <c r="X99" s="64">
        <v>41</v>
      </c>
      <c r="Y99" s="64">
        <v>0</v>
      </c>
      <c r="Z99" s="64">
        <v>40</v>
      </c>
      <c r="AA99" s="64">
        <v>50</v>
      </c>
      <c r="AB99" s="65">
        <v>48</v>
      </c>
    </row>
    <row r="100" spans="2:28" ht="15.75" x14ac:dyDescent="0.25">
      <c r="B100" s="73">
        <f t="shared" si="3"/>
        <v>44011</v>
      </c>
      <c r="C100" s="74">
        <f t="shared" si="4"/>
        <v>1028</v>
      </c>
      <c r="D100" s="75">
        <f t="shared" si="5"/>
        <v>-10</v>
      </c>
      <c r="E100" s="63">
        <v>33</v>
      </c>
      <c r="F100" s="64">
        <v>-10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21</v>
      </c>
      <c r="P100" s="64">
        <v>55</v>
      </c>
      <c r="Q100" s="64">
        <v>56</v>
      </c>
      <c r="R100" s="64">
        <v>104</v>
      </c>
      <c r="S100" s="64">
        <v>96</v>
      </c>
      <c r="T100" s="64">
        <v>105</v>
      </c>
      <c r="U100" s="64">
        <v>100</v>
      </c>
      <c r="V100" s="64">
        <v>82</v>
      </c>
      <c r="W100" s="64">
        <v>100</v>
      </c>
      <c r="X100" s="64">
        <v>63</v>
      </c>
      <c r="Y100" s="64">
        <v>25</v>
      </c>
      <c r="Z100" s="64">
        <v>48</v>
      </c>
      <c r="AA100" s="64">
        <v>81</v>
      </c>
      <c r="AB100" s="65">
        <v>59</v>
      </c>
    </row>
    <row r="101" spans="2:28" ht="16.5" thickBot="1" x14ac:dyDescent="0.3">
      <c r="B101" s="76">
        <f t="shared" si="3"/>
        <v>44012</v>
      </c>
      <c r="C101" s="77">
        <f t="shared" si="4"/>
        <v>164</v>
      </c>
      <c r="D101" s="78">
        <f t="shared" si="5"/>
        <v>-63</v>
      </c>
      <c r="E101" s="67">
        <v>50</v>
      </c>
      <c r="F101" s="68">
        <v>8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>
        <v>-15</v>
      </c>
      <c r="P101" s="68">
        <v>-15</v>
      </c>
      <c r="Q101" s="68">
        <v>-15</v>
      </c>
      <c r="R101" s="68">
        <v>-15</v>
      </c>
      <c r="S101" s="68">
        <v>-3</v>
      </c>
      <c r="T101" s="68">
        <v>25</v>
      </c>
      <c r="U101" s="68">
        <v>45</v>
      </c>
      <c r="V101" s="68">
        <v>36</v>
      </c>
      <c r="W101" s="68">
        <v>0</v>
      </c>
      <c r="X101" s="68">
        <v>0</v>
      </c>
      <c r="Y101" s="68">
        <v>0</v>
      </c>
      <c r="Z101" s="68">
        <v>0</v>
      </c>
      <c r="AA101" s="68">
        <v>0</v>
      </c>
      <c r="AB101" s="69">
        <v>0</v>
      </c>
    </row>
  </sheetData>
  <mergeCells count="71">
    <mergeCell ref="C67:D67"/>
    <mergeCell ref="C68:D68"/>
    <mergeCell ref="B70:B71"/>
    <mergeCell ref="C70:D71"/>
    <mergeCell ref="E70:AB70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E36:AB36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B36:B37"/>
    <mergeCell ref="C36:D3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4"/>
  <sheetViews>
    <sheetView zoomScale="85" zoomScaleNormal="85" workbookViewId="0">
      <selection activeCell="E33" sqref="E33"/>
    </sheetView>
  </sheetViews>
  <sheetFormatPr defaultRowHeight="15" x14ac:dyDescent="0.25"/>
  <cols>
    <col min="1" max="1" width="9.140625" style="14"/>
    <col min="2" max="2" width="17.140625" style="14" customWidth="1"/>
    <col min="3" max="3" width="9.140625" style="14"/>
    <col min="4" max="4" width="14.42578125" style="14" customWidth="1"/>
    <col min="5" max="16384" width="9.140625" style="14"/>
  </cols>
  <sheetData>
    <row r="1" spans="2:28" ht="15.75" thickBot="1" x14ac:dyDescent="0.3"/>
    <row r="2" spans="2:28" ht="24" thickBot="1" x14ac:dyDescent="0.4">
      <c r="B2" s="126" t="s">
        <v>35</v>
      </c>
      <c r="C2" s="145" t="s">
        <v>36</v>
      </c>
      <c r="D2" s="155"/>
      <c r="E2" s="133" t="s">
        <v>43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</row>
    <row r="3" spans="2:28" ht="15.75" thickBot="1" x14ac:dyDescent="0.3">
      <c r="B3" s="127"/>
      <c r="C3" s="146"/>
      <c r="D3" s="156"/>
      <c r="E3" s="52" t="s">
        <v>23</v>
      </c>
      <c r="F3" s="53" t="s">
        <v>22</v>
      </c>
      <c r="G3" s="54" t="s">
        <v>21</v>
      </c>
      <c r="H3" s="54" t="s">
        <v>20</v>
      </c>
      <c r="I3" s="55" t="s">
        <v>19</v>
      </c>
      <c r="J3" s="54" t="s">
        <v>18</v>
      </c>
      <c r="K3" s="54" t="s">
        <v>17</v>
      </c>
      <c r="L3" s="54" t="s">
        <v>16</v>
      </c>
      <c r="M3" s="56" t="s">
        <v>15</v>
      </c>
      <c r="N3" s="54" t="s">
        <v>14</v>
      </c>
      <c r="O3" s="55" t="s">
        <v>13</v>
      </c>
      <c r="P3" s="54" t="s">
        <v>12</v>
      </c>
      <c r="Q3" s="54" t="s">
        <v>11</v>
      </c>
      <c r="R3" s="54" t="s">
        <v>10</v>
      </c>
      <c r="S3" s="54" t="s">
        <v>9</v>
      </c>
      <c r="T3" s="54" t="s">
        <v>8</v>
      </c>
      <c r="U3" s="54" t="s">
        <v>7</v>
      </c>
      <c r="V3" s="54" t="s">
        <v>6</v>
      </c>
      <c r="W3" s="54" t="s">
        <v>5</v>
      </c>
      <c r="X3" s="54" t="s">
        <v>4</v>
      </c>
      <c r="Y3" s="54" t="s">
        <v>3</v>
      </c>
      <c r="Z3" s="54" t="s">
        <v>2</v>
      </c>
      <c r="AA3" s="54" t="s">
        <v>1</v>
      </c>
      <c r="AB3" s="57" t="s">
        <v>0</v>
      </c>
    </row>
    <row r="4" spans="2:28" ht="15.75" x14ac:dyDescent="0.25">
      <c r="B4" s="70">
        <f>'Ангажирана aFRR енергија '!B4</f>
        <v>43983</v>
      </c>
      <c r="C4" s="159">
        <f>SUM(E4:AB4)</f>
        <v>-176.05</v>
      </c>
      <c r="D4" s="161"/>
      <c r="E4" s="82">
        <v>-6.2220000000000004</v>
      </c>
      <c r="F4" s="83">
        <v>-6.5330000000000004</v>
      </c>
      <c r="G4" s="83">
        <v>1.7170000000000001</v>
      </c>
      <c r="H4" s="83">
        <v>5.4749999999999996</v>
      </c>
      <c r="I4" s="83">
        <v>-5.2460000000000004</v>
      </c>
      <c r="J4" s="83">
        <v>-0.35099999999999998</v>
      </c>
      <c r="K4" s="83">
        <v>-22.445</v>
      </c>
      <c r="L4" s="83">
        <v>-10.451000000000001</v>
      </c>
      <c r="M4" s="83">
        <v>-10.775</v>
      </c>
      <c r="N4" s="83">
        <v>-6.5609999999999999</v>
      </c>
      <c r="O4" s="83">
        <v>-3.165</v>
      </c>
      <c r="P4" s="83">
        <v>-0.72099999999999997</v>
      </c>
      <c r="Q4" s="83">
        <v>-19.861000000000001</v>
      </c>
      <c r="R4" s="83">
        <v>-3.4460000000000002</v>
      </c>
      <c r="S4" s="83">
        <v>-9.1039999999999992</v>
      </c>
      <c r="T4" s="83">
        <v>-1.7789999999999999</v>
      </c>
      <c r="U4" s="83">
        <v>-2.161</v>
      </c>
      <c r="V4" s="83">
        <v>0.874</v>
      </c>
      <c r="W4" s="83">
        <v>-4.0449999999999999</v>
      </c>
      <c r="X4" s="83">
        <v>-5.3040000000000003</v>
      </c>
      <c r="Y4" s="83">
        <v>-12.981999999999999</v>
      </c>
      <c r="Z4" s="83">
        <v>-3.9089999999999998</v>
      </c>
      <c r="AA4" s="83">
        <v>-11.196999999999999</v>
      </c>
      <c r="AB4" s="84">
        <v>-37.857999999999997</v>
      </c>
    </row>
    <row r="5" spans="2:28" ht="15.75" x14ac:dyDescent="0.25">
      <c r="B5" s="73">
        <f>'Ангажирана aFRR енергија '!B5</f>
        <v>43984</v>
      </c>
      <c r="C5" s="153">
        <f t="shared" ref="C5:C33" si="0">SUM(E5:AB5)</f>
        <v>-90.747000000000014</v>
      </c>
      <c r="D5" s="162"/>
      <c r="E5" s="85">
        <v>-12.997</v>
      </c>
      <c r="F5" s="86">
        <v>-2.62</v>
      </c>
      <c r="G5" s="86">
        <v>-4.8940000000000001</v>
      </c>
      <c r="H5" s="86">
        <v>-1.617</v>
      </c>
      <c r="I5" s="86">
        <v>-2.5409999999999999</v>
      </c>
      <c r="J5" s="86">
        <v>-4.3479999999999999</v>
      </c>
      <c r="K5" s="86">
        <v>-7.8520000000000003</v>
      </c>
      <c r="L5" s="86">
        <v>-2.577</v>
      </c>
      <c r="M5" s="86">
        <v>-3.5830000000000002</v>
      </c>
      <c r="N5" s="86">
        <v>-14.212999999999999</v>
      </c>
      <c r="O5" s="86">
        <v>-8.0830000000000002</v>
      </c>
      <c r="P5" s="86">
        <v>2.9630000000000001</v>
      </c>
      <c r="Q5" s="86">
        <v>5.157</v>
      </c>
      <c r="R5" s="86">
        <v>-0.87</v>
      </c>
      <c r="S5" s="86">
        <v>0.38800000000000001</v>
      </c>
      <c r="T5" s="86">
        <v>2.8839999999999999</v>
      </c>
      <c r="U5" s="86">
        <v>-6.0869999999999997</v>
      </c>
      <c r="V5" s="86">
        <v>-6.2759999999999998</v>
      </c>
      <c r="W5" s="86">
        <v>-10.815</v>
      </c>
      <c r="X5" s="86">
        <v>-2.831</v>
      </c>
      <c r="Y5" s="86">
        <v>-3.4769999999999999</v>
      </c>
      <c r="Z5" s="86">
        <v>-4.5309999999999997</v>
      </c>
      <c r="AA5" s="86">
        <v>-6.1680000000000001</v>
      </c>
      <c r="AB5" s="87">
        <v>4.2409999999999997</v>
      </c>
    </row>
    <row r="6" spans="2:28" ht="15.75" x14ac:dyDescent="0.25">
      <c r="B6" s="73">
        <f>'Ангажирана aFRR енергија '!B6</f>
        <v>43985</v>
      </c>
      <c r="C6" s="153">
        <f t="shared" si="0"/>
        <v>-166.61499999999998</v>
      </c>
      <c r="D6" s="162"/>
      <c r="E6" s="85">
        <v>-6.4050000000000002</v>
      </c>
      <c r="F6" s="86">
        <v>-0.71599999999999997</v>
      </c>
      <c r="G6" s="86">
        <v>-5.7809999999999997</v>
      </c>
      <c r="H6" s="86">
        <v>1.8120000000000001</v>
      </c>
      <c r="I6" s="86">
        <v>-7.96</v>
      </c>
      <c r="J6" s="86">
        <v>-8.4489999999999998</v>
      </c>
      <c r="K6" s="86">
        <v>-27.864000000000001</v>
      </c>
      <c r="L6" s="86">
        <v>-14.525</v>
      </c>
      <c r="M6" s="86">
        <v>-8.8249999999999993</v>
      </c>
      <c r="N6" s="86">
        <v>-9.1509999999999998</v>
      </c>
      <c r="O6" s="86">
        <v>-6.59</v>
      </c>
      <c r="P6" s="86">
        <v>-5.6310000000000002</v>
      </c>
      <c r="Q6" s="86">
        <v>-6.8730000000000002</v>
      </c>
      <c r="R6" s="86">
        <v>-7.9269999999999996</v>
      </c>
      <c r="S6" s="86">
        <v>-13.539</v>
      </c>
      <c r="T6" s="86">
        <v>-1.25</v>
      </c>
      <c r="U6" s="86">
        <v>-4.5599999999999996</v>
      </c>
      <c r="V6" s="86">
        <v>-4.92</v>
      </c>
      <c r="W6" s="86">
        <v>-4.7309999999999999</v>
      </c>
      <c r="X6" s="86">
        <v>-4.6950000000000003</v>
      </c>
      <c r="Y6" s="86">
        <v>-1.1399999999999999</v>
      </c>
      <c r="Z6" s="86">
        <v>-4.88</v>
      </c>
      <c r="AA6" s="86">
        <v>-7.4770000000000003</v>
      </c>
      <c r="AB6" s="87">
        <v>-4.5380000000000003</v>
      </c>
    </row>
    <row r="7" spans="2:28" ht="15.75" x14ac:dyDescent="0.25">
      <c r="B7" s="73">
        <f>'Ангажирана aFRR енергија '!B7</f>
        <v>43986</v>
      </c>
      <c r="C7" s="153">
        <f t="shared" si="0"/>
        <v>-80.175000000000011</v>
      </c>
      <c r="D7" s="162"/>
      <c r="E7" s="85">
        <v>3.032</v>
      </c>
      <c r="F7" s="86">
        <v>-5.3369999999999997</v>
      </c>
      <c r="G7" s="86">
        <v>-0.93400000000000005</v>
      </c>
      <c r="H7" s="86">
        <v>-5.7779999999999996</v>
      </c>
      <c r="I7" s="86">
        <v>-13.555</v>
      </c>
      <c r="J7" s="86">
        <v>-18.882000000000001</v>
      </c>
      <c r="K7" s="86">
        <v>-10.068</v>
      </c>
      <c r="L7" s="86">
        <v>-5.9790000000000001</v>
      </c>
      <c r="M7" s="86">
        <v>1.3320000000000001</v>
      </c>
      <c r="N7" s="86">
        <v>-5.86</v>
      </c>
      <c r="O7" s="86">
        <v>-5.665</v>
      </c>
      <c r="P7" s="86">
        <v>-6.0140000000000002</v>
      </c>
      <c r="Q7" s="86">
        <v>-6.4180000000000001</v>
      </c>
      <c r="R7" s="86">
        <v>-6.431</v>
      </c>
      <c r="S7" s="86">
        <v>-17.306999999999999</v>
      </c>
      <c r="T7" s="86">
        <v>2.4780000000000002</v>
      </c>
      <c r="U7" s="86">
        <v>-7.1310000000000002</v>
      </c>
      <c r="V7" s="86">
        <v>-5.58</v>
      </c>
      <c r="W7" s="86">
        <v>6.0910000000000002</v>
      </c>
      <c r="X7" s="86">
        <v>29.541</v>
      </c>
      <c r="Y7" s="86">
        <v>10.56</v>
      </c>
      <c r="Z7" s="86">
        <v>-5.3959999999999999</v>
      </c>
      <c r="AA7" s="86">
        <v>-4.9329999999999998</v>
      </c>
      <c r="AB7" s="87">
        <v>-1.9410000000000001</v>
      </c>
    </row>
    <row r="8" spans="2:28" ht="15.75" x14ac:dyDescent="0.25">
      <c r="B8" s="73">
        <f>'Ангажирана aFRR енергија '!B8</f>
        <v>43987</v>
      </c>
      <c r="C8" s="153">
        <f t="shared" si="0"/>
        <v>-127.55</v>
      </c>
      <c r="D8" s="162"/>
      <c r="E8" s="85">
        <v>-4.8449999999999998</v>
      </c>
      <c r="F8" s="86">
        <v>3.508</v>
      </c>
      <c r="G8" s="86">
        <v>3.798</v>
      </c>
      <c r="H8" s="86">
        <v>-2.552</v>
      </c>
      <c r="I8" s="86">
        <v>3.9820000000000002</v>
      </c>
      <c r="J8" s="86">
        <v>12.045</v>
      </c>
      <c r="K8" s="86">
        <v>-1.224</v>
      </c>
      <c r="L8" s="86">
        <v>-7.8570000000000002</v>
      </c>
      <c r="M8" s="86">
        <v>-12.861000000000001</v>
      </c>
      <c r="N8" s="86">
        <v>-29.728999999999999</v>
      </c>
      <c r="O8" s="86">
        <v>-21.15</v>
      </c>
      <c r="P8" s="86">
        <v>-6.2530000000000001</v>
      </c>
      <c r="Q8" s="86">
        <v>-5.2130000000000001</v>
      </c>
      <c r="R8" s="86">
        <v>-6.1459999999999999</v>
      </c>
      <c r="S8" s="86">
        <v>-10.917</v>
      </c>
      <c r="T8" s="86">
        <v>-5.8659999999999997</v>
      </c>
      <c r="U8" s="86">
        <v>-9.9760000000000009</v>
      </c>
      <c r="V8" s="86">
        <v>-7.7329999999999997</v>
      </c>
      <c r="W8" s="86">
        <v>-8.0030000000000001</v>
      </c>
      <c r="X8" s="86">
        <v>-6.4880000000000004</v>
      </c>
      <c r="Y8" s="86">
        <v>-3.8519999999999999</v>
      </c>
      <c r="Z8" s="86">
        <v>-3.4830000000000001</v>
      </c>
      <c r="AA8" s="86">
        <v>-3.2090000000000001</v>
      </c>
      <c r="AB8" s="87">
        <v>6.4740000000000002</v>
      </c>
    </row>
    <row r="9" spans="2:28" ht="15.75" x14ac:dyDescent="0.25">
      <c r="B9" s="73">
        <f>'Ангажирана aFRR енергија '!B9</f>
        <v>43988</v>
      </c>
      <c r="C9" s="153">
        <f t="shared" si="0"/>
        <v>-120.798</v>
      </c>
      <c r="D9" s="162"/>
      <c r="E9" s="85">
        <v>-5.306</v>
      </c>
      <c r="F9" s="86">
        <v>5.6269999999999998</v>
      </c>
      <c r="G9" s="86">
        <v>8.0670000000000002</v>
      </c>
      <c r="H9" s="86">
        <v>15.38</v>
      </c>
      <c r="I9" s="86">
        <v>16.536000000000001</v>
      </c>
      <c r="J9" s="86">
        <v>11.792</v>
      </c>
      <c r="K9" s="86">
        <v>2.2890000000000001</v>
      </c>
      <c r="L9" s="86">
        <v>-4.117</v>
      </c>
      <c r="M9" s="86">
        <v>-9.9990000000000006</v>
      </c>
      <c r="N9" s="86">
        <v>-12.271000000000001</v>
      </c>
      <c r="O9" s="86">
        <v>-7.3109999999999999</v>
      </c>
      <c r="P9" s="86">
        <v>-8.2919999999999998</v>
      </c>
      <c r="Q9" s="86">
        <v>-18.527999999999999</v>
      </c>
      <c r="R9" s="86">
        <v>-8.6519999999999992</v>
      </c>
      <c r="S9" s="86">
        <v>-12.646000000000001</v>
      </c>
      <c r="T9" s="86">
        <v>-7.1740000000000004</v>
      </c>
      <c r="U9" s="86">
        <v>-8.7720000000000002</v>
      </c>
      <c r="V9" s="86">
        <v>-7.3049999999999997</v>
      </c>
      <c r="W9" s="86">
        <v>-6.2949999999999999</v>
      </c>
      <c r="X9" s="86">
        <v>-9.7669999999999995</v>
      </c>
      <c r="Y9" s="86">
        <v>-14.759</v>
      </c>
      <c r="Z9" s="86">
        <v>-6.8250000000000002</v>
      </c>
      <c r="AA9" s="86">
        <v>-7.9729999999999999</v>
      </c>
      <c r="AB9" s="87">
        <v>-24.497</v>
      </c>
    </row>
    <row r="10" spans="2:28" ht="15.75" x14ac:dyDescent="0.25">
      <c r="B10" s="73">
        <f>'Ангажирана aFRR енергија '!B10</f>
        <v>43989</v>
      </c>
      <c r="C10" s="153">
        <f t="shared" si="0"/>
        <v>-128.756</v>
      </c>
      <c r="D10" s="162"/>
      <c r="E10" s="85">
        <v>-11.794</v>
      </c>
      <c r="F10" s="86">
        <v>0.12</v>
      </c>
      <c r="G10" s="86">
        <v>-1.734</v>
      </c>
      <c r="H10" s="86">
        <v>-2.6709999999999998</v>
      </c>
      <c r="I10" s="86">
        <v>-11.68</v>
      </c>
      <c r="J10" s="86">
        <v>13.471</v>
      </c>
      <c r="K10" s="86">
        <v>-0.68600000000000005</v>
      </c>
      <c r="L10" s="86">
        <v>-8.327</v>
      </c>
      <c r="M10" s="86">
        <v>-7.3049999999999997</v>
      </c>
      <c r="N10" s="86">
        <v>-16.574000000000002</v>
      </c>
      <c r="O10" s="86">
        <v>-10.91</v>
      </c>
      <c r="P10" s="86">
        <v>-10.715999999999999</v>
      </c>
      <c r="Q10" s="86">
        <v>-13.063000000000001</v>
      </c>
      <c r="R10" s="86">
        <v>-6.1870000000000003</v>
      </c>
      <c r="S10" s="86">
        <v>-6.1020000000000003</v>
      </c>
      <c r="T10" s="86">
        <v>-7.7110000000000003</v>
      </c>
      <c r="U10" s="86">
        <v>-12.025</v>
      </c>
      <c r="V10" s="86">
        <v>-6.03</v>
      </c>
      <c r="W10" s="86">
        <v>-6.3170000000000002</v>
      </c>
      <c r="X10" s="86">
        <v>10.506</v>
      </c>
      <c r="Y10" s="86">
        <v>-5.7910000000000004</v>
      </c>
      <c r="Z10" s="86">
        <v>-8.9420000000000002</v>
      </c>
      <c r="AA10" s="86">
        <v>-7.819</v>
      </c>
      <c r="AB10" s="87">
        <v>9.5310000000000006</v>
      </c>
    </row>
    <row r="11" spans="2:28" ht="15.75" x14ac:dyDescent="0.25">
      <c r="B11" s="73">
        <f>'Ангажирана aFRR енергија '!B11</f>
        <v>43990</v>
      </c>
      <c r="C11" s="153">
        <f t="shared" si="0"/>
        <v>24.972999999999988</v>
      </c>
      <c r="D11" s="162"/>
      <c r="E11" s="85">
        <v>-7.3710000000000004</v>
      </c>
      <c r="F11" s="86">
        <v>2.2109999999999999</v>
      </c>
      <c r="G11" s="86">
        <v>9.4939999999999998</v>
      </c>
      <c r="H11" s="86">
        <v>21.417000000000002</v>
      </c>
      <c r="I11" s="86">
        <v>23.629000000000001</v>
      </c>
      <c r="J11" s="86">
        <v>33.372999999999998</v>
      </c>
      <c r="K11" s="86">
        <v>0.93600000000000005</v>
      </c>
      <c r="L11" s="86">
        <v>-2.6379999999999999</v>
      </c>
      <c r="M11" s="86">
        <v>-7.7480000000000002</v>
      </c>
      <c r="N11" s="86">
        <v>-7.6920000000000002</v>
      </c>
      <c r="O11" s="86">
        <v>-7.7279999999999998</v>
      </c>
      <c r="P11" s="86">
        <v>-6.2779999999999996</v>
      </c>
      <c r="Q11" s="86">
        <v>-5.4240000000000004</v>
      </c>
      <c r="R11" s="86">
        <v>-6.2370000000000001</v>
      </c>
      <c r="S11" s="86">
        <v>-8.3019999999999996</v>
      </c>
      <c r="T11" s="86">
        <v>-5.5659999999999998</v>
      </c>
      <c r="U11" s="86">
        <v>-4.8109999999999999</v>
      </c>
      <c r="V11" s="86">
        <v>-5.9989999999999997</v>
      </c>
      <c r="W11" s="86">
        <v>-4.3579999999999997</v>
      </c>
      <c r="X11" s="86">
        <v>-7.2130000000000001</v>
      </c>
      <c r="Y11" s="86">
        <v>26.347999999999999</v>
      </c>
      <c r="Z11" s="86">
        <v>-2.3410000000000002</v>
      </c>
      <c r="AA11" s="86">
        <v>-7.5279999999999996</v>
      </c>
      <c r="AB11" s="87">
        <v>4.7990000000000004</v>
      </c>
    </row>
    <row r="12" spans="2:28" ht="15.75" x14ac:dyDescent="0.25">
      <c r="B12" s="73">
        <f>'Ангажирана aFRR енергија '!B12</f>
        <v>43991</v>
      </c>
      <c r="C12" s="153">
        <f t="shared" si="0"/>
        <v>-134.99600000000001</v>
      </c>
      <c r="D12" s="162"/>
      <c r="E12" s="85">
        <v>-5.4290000000000003</v>
      </c>
      <c r="F12" s="86">
        <v>-4.931</v>
      </c>
      <c r="G12" s="86">
        <v>-4.7240000000000002</v>
      </c>
      <c r="H12" s="86">
        <v>3.214</v>
      </c>
      <c r="I12" s="86">
        <v>10.407</v>
      </c>
      <c r="J12" s="86">
        <v>8.5999999999999993E-2</v>
      </c>
      <c r="K12" s="86">
        <v>-13.821999999999999</v>
      </c>
      <c r="L12" s="86">
        <v>-8.1890000000000001</v>
      </c>
      <c r="M12" s="86">
        <v>-10.339</v>
      </c>
      <c r="N12" s="86">
        <v>-22.640999999999998</v>
      </c>
      <c r="O12" s="86">
        <v>-12.286</v>
      </c>
      <c r="P12" s="86">
        <v>-7.09</v>
      </c>
      <c r="Q12" s="86">
        <v>-4.9119999999999999</v>
      </c>
      <c r="R12" s="86">
        <v>-0.42</v>
      </c>
      <c r="S12" s="86">
        <v>-27.413</v>
      </c>
      <c r="T12" s="86">
        <v>-2.3140000000000001</v>
      </c>
      <c r="U12" s="86">
        <v>-1.8879999999999999</v>
      </c>
      <c r="V12" s="86">
        <v>3.202</v>
      </c>
      <c r="W12" s="86">
        <v>-3.9279999999999999</v>
      </c>
      <c r="X12" s="86">
        <v>-4.4589999999999996</v>
      </c>
      <c r="Y12" s="86">
        <v>-10.16</v>
      </c>
      <c r="Z12" s="86">
        <v>-4.3109999999999999</v>
      </c>
      <c r="AA12" s="86">
        <v>-5.6180000000000003</v>
      </c>
      <c r="AB12" s="87">
        <v>2.9689999999999999</v>
      </c>
    </row>
    <row r="13" spans="2:28" ht="15.75" x14ac:dyDescent="0.25">
      <c r="B13" s="73">
        <f>'Ангажирана aFRR енергија '!B13</f>
        <v>43992</v>
      </c>
      <c r="C13" s="153">
        <f t="shared" si="0"/>
        <v>-198.072</v>
      </c>
      <c r="D13" s="162"/>
      <c r="E13" s="85">
        <v>22.422000000000001</v>
      </c>
      <c r="F13" s="86">
        <v>-56.079000000000001</v>
      </c>
      <c r="G13" s="86">
        <v>-22.620999999999999</v>
      </c>
      <c r="H13" s="86">
        <v>-14.968</v>
      </c>
      <c r="I13" s="86">
        <v>-18.568000000000001</v>
      </c>
      <c r="J13" s="86">
        <v>0.63500000000000001</v>
      </c>
      <c r="K13" s="86">
        <v>-18.193000000000001</v>
      </c>
      <c r="L13" s="86">
        <v>-10.071</v>
      </c>
      <c r="M13" s="86">
        <v>-13.726000000000001</v>
      </c>
      <c r="N13" s="86">
        <v>-15.763</v>
      </c>
      <c r="O13" s="86">
        <v>-8.8569999999999993</v>
      </c>
      <c r="P13" s="86">
        <v>-6.258</v>
      </c>
      <c r="Q13" s="86">
        <v>-5.8979999999999997</v>
      </c>
      <c r="R13" s="86">
        <v>-5.5389999999999997</v>
      </c>
      <c r="S13" s="86">
        <v>-13.477</v>
      </c>
      <c r="T13" s="86">
        <v>-0.54700000000000004</v>
      </c>
      <c r="U13" s="86">
        <v>-3.6139999999999999</v>
      </c>
      <c r="V13" s="86">
        <v>-4.99</v>
      </c>
      <c r="W13" s="86">
        <v>-5.0839999999999996</v>
      </c>
      <c r="X13" s="86">
        <v>-0.32700000000000001</v>
      </c>
      <c r="Y13" s="86">
        <v>-5.1180000000000003</v>
      </c>
      <c r="Z13" s="86">
        <v>5.5229999999999997</v>
      </c>
      <c r="AA13" s="86">
        <v>-6.5670000000000002</v>
      </c>
      <c r="AB13" s="87">
        <v>9.6129999999999995</v>
      </c>
    </row>
    <row r="14" spans="2:28" ht="15.75" x14ac:dyDescent="0.25">
      <c r="B14" s="73">
        <f>'Ангажирана aFRR енергија '!B14</f>
        <v>43993</v>
      </c>
      <c r="C14" s="153">
        <f t="shared" si="0"/>
        <v>-22.659999999999997</v>
      </c>
      <c r="D14" s="162"/>
      <c r="E14" s="85">
        <v>2.0259999999999998</v>
      </c>
      <c r="F14" s="86">
        <v>2.1000000000000001E-2</v>
      </c>
      <c r="G14" s="86">
        <v>6.3289999999999997</v>
      </c>
      <c r="H14" s="86">
        <v>19.495000000000001</v>
      </c>
      <c r="I14" s="86">
        <v>18.494</v>
      </c>
      <c r="J14" s="86">
        <v>4.8410000000000002</v>
      </c>
      <c r="K14" s="86">
        <v>10.755000000000001</v>
      </c>
      <c r="L14" s="86">
        <v>6.1580000000000004</v>
      </c>
      <c r="M14" s="86">
        <v>-9.3140000000000001</v>
      </c>
      <c r="N14" s="86">
        <v>-6.952</v>
      </c>
      <c r="O14" s="86">
        <v>-8.0299999999999994</v>
      </c>
      <c r="P14" s="86">
        <v>-3.633</v>
      </c>
      <c r="Q14" s="86">
        <v>-11.641</v>
      </c>
      <c r="R14" s="86">
        <v>-4.5529999999999999</v>
      </c>
      <c r="S14" s="86">
        <v>-2.7749999999999999</v>
      </c>
      <c r="T14" s="86">
        <v>1.59</v>
      </c>
      <c r="U14" s="86">
        <v>-0.70299999999999996</v>
      </c>
      <c r="V14" s="86">
        <v>-6.5140000000000002</v>
      </c>
      <c r="W14" s="86">
        <v>-8.2469999999999999</v>
      </c>
      <c r="X14" s="86">
        <v>-5.282</v>
      </c>
      <c r="Y14" s="86">
        <v>-3.0329999999999999</v>
      </c>
      <c r="Z14" s="86">
        <v>-5.7279999999999998</v>
      </c>
      <c r="AA14" s="86">
        <v>-13.41</v>
      </c>
      <c r="AB14" s="87">
        <v>-2.5539999999999998</v>
      </c>
    </row>
    <row r="15" spans="2:28" ht="15.75" x14ac:dyDescent="0.25">
      <c r="B15" s="73">
        <f>'Ангажирана aFRR енергија '!B15</f>
        <v>43994</v>
      </c>
      <c r="C15" s="153">
        <f t="shared" si="0"/>
        <v>-270.27600000000007</v>
      </c>
      <c r="D15" s="162"/>
      <c r="E15" s="85">
        <v>-12.548999999999999</v>
      </c>
      <c r="F15" s="86">
        <v>-6.4770000000000003</v>
      </c>
      <c r="G15" s="86">
        <v>-8.14</v>
      </c>
      <c r="H15" s="86">
        <v>-18.091999999999999</v>
      </c>
      <c r="I15" s="86">
        <v>-14.015000000000001</v>
      </c>
      <c r="J15" s="86">
        <v>-7.2610000000000001</v>
      </c>
      <c r="K15" s="86">
        <v>-23.812999999999999</v>
      </c>
      <c r="L15" s="86">
        <v>-8.4870000000000001</v>
      </c>
      <c r="M15" s="86">
        <v>-7.056</v>
      </c>
      <c r="N15" s="86">
        <v>-3.38</v>
      </c>
      <c r="O15" s="86">
        <v>-9.0549999999999997</v>
      </c>
      <c r="P15" s="86">
        <v>-10.430999999999999</v>
      </c>
      <c r="Q15" s="86">
        <v>-21.395</v>
      </c>
      <c r="R15" s="86">
        <v>-12.622</v>
      </c>
      <c r="S15" s="86">
        <v>-4.5869999999999997</v>
      </c>
      <c r="T15" s="86">
        <v>-1.1100000000000001</v>
      </c>
      <c r="U15" s="86">
        <v>-5.1509999999999998</v>
      </c>
      <c r="V15" s="86">
        <v>-12.973000000000001</v>
      </c>
      <c r="W15" s="86">
        <v>-13.273</v>
      </c>
      <c r="X15" s="86">
        <v>-11.194000000000001</v>
      </c>
      <c r="Y15" s="86">
        <v>-19</v>
      </c>
      <c r="Z15" s="86">
        <v>-5.5460000000000003</v>
      </c>
      <c r="AA15" s="86">
        <v>-14.699</v>
      </c>
      <c r="AB15" s="87">
        <v>-19.97</v>
      </c>
    </row>
    <row r="16" spans="2:28" ht="15.75" x14ac:dyDescent="0.25">
      <c r="B16" s="73">
        <f>'Ангажирана aFRR енергија '!B16</f>
        <v>43995</v>
      </c>
      <c r="C16" s="153">
        <f t="shared" si="0"/>
        <v>73.923000000000002</v>
      </c>
      <c r="D16" s="162"/>
      <c r="E16" s="85">
        <v>-3.4769999999999999</v>
      </c>
      <c r="F16" s="86">
        <v>-26.596</v>
      </c>
      <c r="G16" s="86">
        <v>-8.7129999999999992</v>
      </c>
      <c r="H16" s="86">
        <v>-10.904</v>
      </c>
      <c r="I16" s="86">
        <v>36.820999999999998</v>
      </c>
      <c r="J16" s="86">
        <v>57.68</v>
      </c>
      <c r="K16" s="86">
        <v>57.427</v>
      </c>
      <c r="L16" s="86">
        <v>54.756</v>
      </c>
      <c r="M16" s="86">
        <v>17.404</v>
      </c>
      <c r="N16" s="86">
        <v>-6.7990000000000004</v>
      </c>
      <c r="O16" s="86">
        <v>-7.0069999999999997</v>
      </c>
      <c r="P16" s="86">
        <v>-12.824</v>
      </c>
      <c r="Q16" s="86">
        <v>-7.4630000000000001</v>
      </c>
      <c r="R16" s="86">
        <v>-8.8019999999999996</v>
      </c>
      <c r="S16" s="86">
        <v>-18.997</v>
      </c>
      <c r="T16" s="86">
        <v>3.883</v>
      </c>
      <c r="U16" s="86">
        <v>-5.4359999999999999</v>
      </c>
      <c r="V16" s="86">
        <v>-3.7890000000000001</v>
      </c>
      <c r="W16" s="86">
        <v>-4.4809999999999999</v>
      </c>
      <c r="X16" s="86">
        <v>-5.9960000000000004</v>
      </c>
      <c r="Y16" s="86">
        <v>-7.077</v>
      </c>
      <c r="Z16" s="86">
        <v>-4.8949999999999996</v>
      </c>
      <c r="AA16" s="86">
        <v>-6.9749999999999996</v>
      </c>
      <c r="AB16" s="87">
        <v>-3.8170000000000002</v>
      </c>
    </row>
    <row r="17" spans="2:28" ht="15.75" x14ac:dyDescent="0.25">
      <c r="B17" s="73">
        <f>'Ангажирана aFRR енергија '!B17</f>
        <v>43996</v>
      </c>
      <c r="C17" s="153">
        <f t="shared" si="0"/>
        <v>211.88200000000006</v>
      </c>
      <c r="D17" s="162"/>
      <c r="E17" s="85">
        <v>-7.3940000000000001</v>
      </c>
      <c r="F17" s="86">
        <v>28.518000000000001</v>
      </c>
      <c r="G17" s="86">
        <v>45.558</v>
      </c>
      <c r="H17" s="86">
        <v>65.578000000000003</v>
      </c>
      <c r="I17" s="86">
        <v>77.177999999999997</v>
      </c>
      <c r="J17" s="86">
        <v>84.120999999999995</v>
      </c>
      <c r="K17" s="86">
        <v>58.070999999999998</v>
      </c>
      <c r="L17" s="86">
        <v>36.707000000000001</v>
      </c>
      <c r="M17" s="86">
        <v>-9.0890000000000004</v>
      </c>
      <c r="N17" s="86">
        <v>-23.923999999999999</v>
      </c>
      <c r="O17" s="86">
        <v>-14.808</v>
      </c>
      <c r="P17" s="86">
        <v>-13.824999999999999</v>
      </c>
      <c r="Q17" s="86">
        <v>-10.513</v>
      </c>
      <c r="R17" s="86">
        <v>-9.125</v>
      </c>
      <c r="S17" s="86">
        <v>-7.7789999999999999</v>
      </c>
      <c r="T17" s="86">
        <v>-24.501999999999999</v>
      </c>
      <c r="U17" s="86">
        <v>-19.097000000000001</v>
      </c>
      <c r="V17" s="86">
        <v>-7.4989999999999997</v>
      </c>
      <c r="W17" s="86">
        <v>-11.445</v>
      </c>
      <c r="X17" s="86">
        <v>-8.5350000000000001</v>
      </c>
      <c r="Y17" s="86">
        <v>-15.925000000000001</v>
      </c>
      <c r="Z17" s="86">
        <v>-2.6960000000000002</v>
      </c>
      <c r="AA17" s="86">
        <v>2.1850000000000001</v>
      </c>
      <c r="AB17" s="87">
        <v>0.122</v>
      </c>
    </row>
    <row r="18" spans="2:28" ht="15.75" x14ac:dyDescent="0.25">
      <c r="B18" s="73">
        <f>'Ангажирана aFRR енергија '!B18</f>
        <v>43997</v>
      </c>
      <c r="C18" s="153">
        <f t="shared" si="0"/>
        <v>261.18500000000012</v>
      </c>
      <c r="D18" s="162"/>
      <c r="E18" s="85">
        <v>-1.9E-2</v>
      </c>
      <c r="F18" s="86">
        <v>29.305</v>
      </c>
      <c r="G18" s="86">
        <v>50.023000000000003</v>
      </c>
      <c r="H18" s="86">
        <v>59.656999999999996</v>
      </c>
      <c r="I18" s="86">
        <v>63.87</v>
      </c>
      <c r="J18" s="86">
        <v>68.617999999999995</v>
      </c>
      <c r="K18" s="86">
        <v>35.232999999999997</v>
      </c>
      <c r="L18" s="86">
        <v>35.093000000000004</v>
      </c>
      <c r="M18" s="86">
        <v>18.007999999999999</v>
      </c>
      <c r="N18" s="86">
        <v>0.112</v>
      </c>
      <c r="O18" s="86">
        <v>-2.73</v>
      </c>
      <c r="P18" s="86">
        <v>-4.4260000000000002</v>
      </c>
      <c r="Q18" s="86">
        <v>-2.1760000000000002</v>
      </c>
      <c r="R18" s="86">
        <v>-7.1879999999999997</v>
      </c>
      <c r="S18" s="86">
        <v>-15.298999999999999</v>
      </c>
      <c r="T18" s="86">
        <v>-1.8109999999999999</v>
      </c>
      <c r="U18" s="86">
        <v>-4.9340000000000002</v>
      </c>
      <c r="V18" s="86">
        <v>-6.359</v>
      </c>
      <c r="W18" s="86">
        <v>-4.673</v>
      </c>
      <c r="X18" s="86">
        <v>-6.7539999999999996</v>
      </c>
      <c r="Y18" s="86">
        <v>-25.876000000000001</v>
      </c>
      <c r="Z18" s="86">
        <v>-1.9430000000000001</v>
      </c>
      <c r="AA18" s="86">
        <v>-5.6630000000000003</v>
      </c>
      <c r="AB18" s="87">
        <v>-8.8829999999999991</v>
      </c>
    </row>
    <row r="19" spans="2:28" ht="15.75" x14ac:dyDescent="0.25">
      <c r="B19" s="73">
        <f>'Ангажирана aFRR енергија '!B19</f>
        <v>43998</v>
      </c>
      <c r="C19" s="153">
        <f t="shared" si="0"/>
        <v>334.98100000000005</v>
      </c>
      <c r="D19" s="162"/>
      <c r="E19" s="85">
        <v>9.9580000000000002</v>
      </c>
      <c r="F19" s="86">
        <v>46.261000000000003</v>
      </c>
      <c r="G19" s="86">
        <v>57.755000000000003</v>
      </c>
      <c r="H19" s="86">
        <v>62.883000000000003</v>
      </c>
      <c r="I19" s="86">
        <v>67.966999999999999</v>
      </c>
      <c r="J19" s="86">
        <v>61.204999999999998</v>
      </c>
      <c r="K19" s="86">
        <v>35.014000000000003</v>
      </c>
      <c r="L19" s="86">
        <v>31.190999999999999</v>
      </c>
      <c r="M19" s="86">
        <v>26.132000000000001</v>
      </c>
      <c r="N19" s="86">
        <v>-3.3839999999999999</v>
      </c>
      <c r="O19" s="86">
        <v>-3.1960000000000002</v>
      </c>
      <c r="P19" s="86">
        <v>-2.6469999999999998</v>
      </c>
      <c r="Q19" s="86">
        <v>-2.883</v>
      </c>
      <c r="R19" s="86">
        <v>-3.7029999999999998</v>
      </c>
      <c r="S19" s="86">
        <v>1.3919999999999999</v>
      </c>
      <c r="T19" s="86">
        <v>-6.53</v>
      </c>
      <c r="U19" s="86">
        <v>-10.869</v>
      </c>
      <c r="V19" s="86">
        <v>-4.4939999999999998</v>
      </c>
      <c r="W19" s="86">
        <v>-4.5190000000000001</v>
      </c>
      <c r="X19" s="86">
        <v>-5.907</v>
      </c>
      <c r="Y19" s="86">
        <v>-8.4600000000000009</v>
      </c>
      <c r="Z19" s="86">
        <v>-4.601</v>
      </c>
      <c r="AA19" s="86">
        <v>-2.0750000000000002</v>
      </c>
      <c r="AB19" s="87">
        <v>-1.5089999999999999</v>
      </c>
    </row>
    <row r="20" spans="2:28" ht="15.75" x14ac:dyDescent="0.25">
      <c r="B20" s="73">
        <f>'Ангажирана aFRR енергија '!B20</f>
        <v>43999</v>
      </c>
      <c r="C20" s="153">
        <f t="shared" si="0"/>
        <v>-17.118999999999993</v>
      </c>
      <c r="D20" s="162"/>
      <c r="E20" s="85">
        <v>-13.9</v>
      </c>
      <c r="F20" s="86">
        <v>11.795999999999999</v>
      </c>
      <c r="G20" s="86">
        <v>20.579000000000001</v>
      </c>
      <c r="H20" s="86">
        <v>31.600999999999999</v>
      </c>
      <c r="I20" s="86">
        <v>38.472999999999999</v>
      </c>
      <c r="J20" s="86">
        <v>30.812999999999999</v>
      </c>
      <c r="K20" s="86">
        <v>1.6970000000000001</v>
      </c>
      <c r="L20" s="86">
        <v>5.173</v>
      </c>
      <c r="M20" s="86">
        <v>-10.349</v>
      </c>
      <c r="N20" s="86">
        <v>-9.1199999999999992</v>
      </c>
      <c r="O20" s="86">
        <v>-12.827999999999999</v>
      </c>
      <c r="P20" s="86">
        <v>-5.3540000000000001</v>
      </c>
      <c r="Q20" s="86">
        <v>-6.7670000000000003</v>
      </c>
      <c r="R20" s="86">
        <v>-9.327</v>
      </c>
      <c r="S20" s="86">
        <v>-18.989000000000001</v>
      </c>
      <c r="T20" s="86">
        <v>-3.0950000000000002</v>
      </c>
      <c r="U20" s="86">
        <v>-12.997999999999999</v>
      </c>
      <c r="V20" s="86">
        <v>-26.093</v>
      </c>
      <c r="W20" s="86">
        <v>-2.7959999999999998</v>
      </c>
      <c r="X20" s="86">
        <v>8.8979999999999997</v>
      </c>
      <c r="Y20" s="86">
        <v>-14.243</v>
      </c>
      <c r="Z20" s="86">
        <v>-6.0629999999999997</v>
      </c>
      <c r="AA20" s="86">
        <v>-7.9210000000000003</v>
      </c>
      <c r="AB20" s="87">
        <v>-6.306</v>
      </c>
    </row>
    <row r="21" spans="2:28" ht="15.75" x14ac:dyDescent="0.25">
      <c r="B21" s="73">
        <f>'Ангажирана aFRR енергија '!B21</f>
        <v>44000</v>
      </c>
      <c r="C21" s="153">
        <f t="shared" si="0"/>
        <v>-167.32300000000001</v>
      </c>
      <c r="D21" s="162"/>
      <c r="E21" s="85">
        <v>-7.141</v>
      </c>
      <c r="F21" s="86">
        <v>-27.701000000000001</v>
      </c>
      <c r="G21" s="86">
        <v>-19.352</v>
      </c>
      <c r="H21" s="86">
        <v>-1.5760000000000001</v>
      </c>
      <c r="I21" s="86">
        <v>-1.847</v>
      </c>
      <c r="J21" s="86">
        <v>-14.298</v>
      </c>
      <c r="K21" s="86">
        <v>-22.738</v>
      </c>
      <c r="L21" s="86">
        <v>23.896000000000001</v>
      </c>
      <c r="M21" s="86">
        <v>15.12</v>
      </c>
      <c r="N21" s="86">
        <v>-8.2270000000000003</v>
      </c>
      <c r="O21" s="86">
        <v>-7.4059999999999997</v>
      </c>
      <c r="P21" s="86">
        <v>-10.342000000000001</v>
      </c>
      <c r="Q21" s="86">
        <v>-7.8390000000000004</v>
      </c>
      <c r="R21" s="86">
        <v>-4.0819999999999999</v>
      </c>
      <c r="S21" s="86">
        <v>-10.622999999999999</v>
      </c>
      <c r="T21" s="86">
        <v>-4.3029999999999999</v>
      </c>
      <c r="U21" s="86">
        <v>-5.9939999999999998</v>
      </c>
      <c r="V21" s="86">
        <v>-11.75</v>
      </c>
      <c r="W21" s="86">
        <v>-3.8359999999999999</v>
      </c>
      <c r="X21" s="86">
        <v>-5.2069999999999999</v>
      </c>
      <c r="Y21" s="86">
        <v>-8.8190000000000008</v>
      </c>
      <c r="Z21" s="86">
        <v>-5.8719999999999999</v>
      </c>
      <c r="AA21" s="86">
        <v>-12.218</v>
      </c>
      <c r="AB21" s="87">
        <v>-5.1680000000000001</v>
      </c>
    </row>
    <row r="22" spans="2:28" ht="15.75" x14ac:dyDescent="0.25">
      <c r="B22" s="73">
        <f>'Ангажирана aFRR енергија '!B22</f>
        <v>44001</v>
      </c>
      <c r="C22" s="153">
        <f t="shared" si="0"/>
        <v>-214.57899999999998</v>
      </c>
      <c r="D22" s="162"/>
      <c r="E22" s="85">
        <v>-6.1529999999999996</v>
      </c>
      <c r="F22" s="86">
        <v>-26.683</v>
      </c>
      <c r="G22" s="86">
        <v>-8.3789999999999996</v>
      </c>
      <c r="H22" s="86">
        <v>-4.7039999999999997</v>
      </c>
      <c r="I22" s="86">
        <v>-4.0949999999999998</v>
      </c>
      <c r="J22" s="86">
        <v>-11.693</v>
      </c>
      <c r="K22" s="86">
        <v>-31.149000000000001</v>
      </c>
      <c r="L22" s="86">
        <v>27.98</v>
      </c>
      <c r="M22" s="86">
        <v>5.2590000000000003</v>
      </c>
      <c r="N22" s="86">
        <v>-5.0519999999999996</v>
      </c>
      <c r="O22" s="86">
        <v>-9.5299999999999994</v>
      </c>
      <c r="P22" s="86">
        <v>-9.1820000000000004</v>
      </c>
      <c r="Q22" s="86">
        <v>-4.6360000000000001</v>
      </c>
      <c r="R22" s="86">
        <v>-5.649</v>
      </c>
      <c r="S22" s="86">
        <v>-13.996</v>
      </c>
      <c r="T22" s="86">
        <v>-6.2389999999999999</v>
      </c>
      <c r="U22" s="86">
        <v>-23.524000000000001</v>
      </c>
      <c r="V22" s="86">
        <v>-13.941000000000001</v>
      </c>
      <c r="W22" s="86">
        <v>-4.1059999999999999</v>
      </c>
      <c r="X22" s="86">
        <v>1.988</v>
      </c>
      <c r="Y22" s="86">
        <v>-9.7100000000000009</v>
      </c>
      <c r="Z22" s="86">
        <v>-4.8680000000000003</v>
      </c>
      <c r="AA22" s="86">
        <v>-19.122</v>
      </c>
      <c r="AB22" s="87">
        <v>-27.395</v>
      </c>
    </row>
    <row r="23" spans="2:28" ht="15.75" x14ac:dyDescent="0.25">
      <c r="B23" s="73">
        <f>'Ангажирана aFRR енергија '!B23</f>
        <v>44002</v>
      </c>
      <c r="C23" s="153">
        <f t="shared" si="0"/>
        <v>-138.172</v>
      </c>
      <c r="D23" s="162"/>
      <c r="E23" s="85">
        <v>4.2309999999999999</v>
      </c>
      <c r="F23" s="86">
        <v>-10.82</v>
      </c>
      <c r="G23" s="86">
        <v>-3.2719999999999998</v>
      </c>
      <c r="H23" s="86">
        <v>5.7050000000000001</v>
      </c>
      <c r="I23" s="86">
        <v>12.388</v>
      </c>
      <c r="J23" s="86">
        <v>8.5760000000000005</v>
      </c>
      <c r="K23" s="86">
        <v>-2.149</v>
      </c>
      <c r="L23" s="86">
        <v>17.475000000000001</v>
      </c>
      <c r="M23" s="86">
        <v>-3.8959999999999999</v>
      </c>
      <c r="N23" s="86">
        <v>-13.081</v>
      </c>
      <c r="O23" s="86">
        <v>-16.015999999999998</v>
      </c>
      <c r="P23" s="86">
        <v>-35.561999999999998</v>
      </c>
      <c r="Q23" s="86">
        <v>-12.119</v>
      </c>
      <c r="R23" s="86">
        <v>-8.4250000000000007</v>
      </c>
      <c r="S23" s="86">
        <v>-15.535</v>
      </c>
      <c r="T23" s="86">
        <v>-6.2969999999999997</v>
      </c>
      <c r="U23" s="86">
        <v>-6.1529999999999996</v>
      </c>
      <c r="V23" s="86">
        <v>-9.5510000000000002</v>
      </c>
      <c r="W23" s="86">
        <v>-14.926</v>
      </c>
      <c r="X23" s="86">
        <v>-9.3209999999999997</v>
      </c>
      <c r="Y23" s="86">
        <v>-7.7190000000000003</v>
      </c>
      <c r="Z23" s="86">
        <v>-4.9000000000000004</v>
      </c>
      <c r="AA23" s="86">
        <v>-8.5500000000000007</v>
      </c>
      <c r="AB23" s="87">
        <v>1.7450000000000001</v>
      </c>
    </row>
    <row r="24" spans="2:28" ht="15.75" x14ac:dyDescent="0.25">
      <c r="B24" s="73">
        <f>'Ангажирана aFRR енергија '!B24</f>
        <v>44003</v>
      </c>
      <c r="C24" s="153">
        <f t="shared" si="0"/>
        <v>6.7389999999999759</v>
      </c>
      <c r="D24" s="162"/>
      <c r="E24" s="85">
        <v>10.025</v>
      </c>
      <c r="F24" s="86">
        <v>-8.3219999999999992</v>
      </c>
      <c r="G24" s="86">
        <v>-9.2070000000000007</v>
      </c>
      <c r="H24" s="86">
        <v>-17.812000000000001</v>
      </c>
      <c r="I24" s="86">
        <v>-6.0940000000000003</v>
      </c>
      <c r="J24" s="86">
        <v>52.633000000000003</v>
      </c>
      <c r="K24" s="86">
        <v>68.927999999999997</v>
      </c>
      <c r="L24" s="86">
        <v>60.656999999999996</v>
      </c>
      <c r="M24" s="86">
        <v>-7.88</v>
      </c>
      <c r="N24" s="86">
        <v>-14.125999999999999</v>
      </c>
      <c r="O24" s="86">
        <v>-22.84</v>
      </c>
      <c r="P24" s="86">
        <v>-29.817</v>
      </c>
      <c r="Q24" s="86">
        <v>-8.58</v>
      </c>
      <c r="R24" s="86">
        <v>-4.5330000000000004</v>
      </c>
      <c r="S24" s="86">
        <v>-6.65</v>
      </c>
      <c r="T24" s="86">
        <v>-2.0019999999999998</v>
      </c>
      <c r="U24" s="86">
        <v>-7.2910000000000004</v>
      </c>
      <c r="V24" s="86">
        <v>-6.7549999999999999</v>
      </c>
      <c r="W24" s="86">
        <v>-5.1509999999999998</v>
      </c>
      <c r="X24" s="86">
        <v>-7.9770000000000003</v>
      </c>
      <c r="Y24" s="86">
        <v>-6.6989999999999998</v>
      </c>
      <c r="Z24" s="86">
        <v>-5.7069999999999999</v>
      </c>
      <c r="AA24" s="86">
        <v>-7.5540000000000003</v>
      </c>
      <c r="AB24" s="87">
        <v>-0.50700000000000001</v>
      </c>
    </row>
    <row r="25" spans="2:28" ht="15.75" x14ac:dyDescent="0.25">
      <c r="B25" s="73">
        <f>'Ангажирана aFRR енергија '!B25</f>
        <v>44004</v>
      </c>
      <c r="C25" s="153">
        <f t="shared" si="0"/>
        <v>68.779999999999973</v>
      </c>
      <c r="D25" s="162"/>
      <c r="E25" s="85">
        <v>-2.177</v>
      </c>
      <c r="F25" s="86">
        <v>13.801</v>
      </c>
      <c r="G25" s="86">
        <v>29.52</v>
      </c>
      <c r="H25" s="86">
        <v>30.603999999999999</v>
      </c>
      <c r="I25" s="86">
        <v>37.722000000000001</v>
      </c>
      <c r="J25" s="86">
        <v>34.206000000000003</v>
      </c>
      <c r="K25" s="86">
        <v>16.460999999999999</v>
      </c>
      <c r="L25" s="86">
        <v>7.3979999999999997</v>
      </c>
      <c r="M25" s="86">
        <v>-6.0620000000000003</v>
      </c>
      <c r="N25" s="86">
        <v>-2.8130000000000002</v>
      </c>
      <c r="O25" s="86">
        <v>-8.218</v>
      </c>
      <c r="P25" s="86">
        <v>-5.6310000000000002</v>
      </c>
      <c r="Q25" s="86">
        <v>-10.202999999999999</v>
      </c>
      <c r="R25" s="86">
        <v>-4.5720000000000001</v>
      </c>
      <c r="S25" s="86">
        <v>-6.0460000000000003</v>
      </c>
      <c r="T25" s="86">
        <v>-2.2080000000000002</v>
      </c>
      <c r="U25" s="86">
        <v>-1.62</v>
      </c>
      <c r="V25" s="86">
        <v>-6.1619999999999999</v>
      </c>
      <c r="W25" s="86">
        <v>-7.157</v>
      </c>
      <c r="X25" s="86">
        <v>-8.8130000000000006</v>
      </c>
      <c r="Y25" s="86">
        <v>-7.9390000000000001</v>
      </c>
      <c r="Z25" s="86">
        <v>-4.5750000000000002</v>
      </c>
      <c r="AA25" s="86">
        <v>-8.923</v>
      </c>
      <c r="AB25" s="87">
        <v>-7.8129999999999997</v>
      </c>
    </row>
    <row r="26" spans="2:28" ht="15.75" x14ac:dyDescent="0.25">
      <c r="B26" s="73">
        <f>'Ангажирана aFRR енергија '!B26</f>
        <v>44005</v>
      </c>
      <c r="C26" s="153">
        <f t="shared" si="0"/>
        <v>-110.08400000000002</v>
      </c>
      <c r="D26" s="162"/>
      <c r="E26" s="85">
        <v>-1.762</v>
      </c>
      <c r="F26" s="86">
        <v>-6.9989999999999997</v>
      </c>
      <c r="G26" s="86">
        <v>4.0940000000000003</v>
      </c>
      <c r="H26" s="86">
        <v>15.507999999999999</v>
      </c>
      <c r="I26" s="86">
        <v>16.376999999999999</v>
      </c>
      <c r="J26" s="86">
        <v>20.751000000000001</v>
      </c>
      <c r="K26" s="86">
        <v>8.1120000000000001</v>
      </c>
      <c r="L26" s="86">
        <v>12.603</v>
      </c>
      <c r="M26" s="86">
        <v>-8.7780000000000005</v>
      </c>
      <c r="N26" s="86">
        <v>-12.929</v>
      </c>
      <c r="O26" s="86">
        <v>-12.340999999999999</v>
      </c>
      <c r="P26" s="86">
        <v>-16.181999999999999</v>
      </c>
      <c r="Q26" s="86">
        <v>-12.631</v>
      </c>
      <c r="R26" s="86">
        <v>-22.733000000000001</v>
      </c>
      <c r="S26" s="86">
        <v>-21.638999999999999</v>
      </c>
      <c r="T26" s="86">
        <v>-8.99</v>
      </c>
      <c r="U26" s="86">
        <v>-8.8149999999999995</v>
      </c>
      <c r="V26" s="86">
        <v>-9.907</v>
      </c>
      <c r="W26" s="86">
        <v>-6.141</v>
      </c>
      <c r="X26" s="86">
        <v>-7.9050000000000002</v>
      </c>
      <c r="Y26" s="86">
        <v>-9.9580000000000002</v>
      </c>
      <c r="Z26" s="86">
        <v>-9.3230000000000004</v>
      </c>
      <c r="AA26" s="86">
        <v>-8.7710000000000008</v>
      </c>
      <c r="AB26" s="87">
        <v>-1.7250000000000001</v>
      </c>
    </row>
    <row r="27" spans="2:28" ht="15.75" x14ac:dyDescent="0.25">
      <c r="B27" s="73">
        <f>'Ангажирана aFRR енергија '!B27</f>
        <v>44006</v>
      </c>
      <c r="C27" s="153">
        <f t="shared" si="0"/>
        <v>105.446</v>
      </c>
      <c r="D27" s="162"/>
      <c r="E27" s="85">
        <v>5.2290000000000001</v>
      </c>
      <c r="F27" s="86">
        <v>15.99</v>
      </c>
      <c r="G27" s="86">
        <v>44.142000000000003</v>
      </c>
      <c r="H27" s="86">
        <v>51.366999999999997</v>
      </c>
      <c r="I27" s="86">
        <v>40.427</v>
      </c>
      <c r="J27" s="86">
        <v>40.405999999999999</v>
      </c>
      <c r="K27" s="86">
        <v>18.379000000000001</v>
      </c>
      <c r="L27" s="86">
        <v>9.4600000000000009</v>
      </c>
      <c r="M27" s="86">
        <v>-8.048</v>
      </c>
      <c r="N27" s="86">
        <v>-4.1260000000000003</v>
      </c>
      <c r="O27" s="86">
        <v>-3.7480000000000002</v>
      </c>
      <c r="P27" s="86">
        <v>-5.6020000000000003</v>
      </c>
      <c r="Q27" s="86">
        <v>-3.698</v>
      </c>
      <c r="R27" s="86">
        <v>-7.1559999999999997</v>
      </c>
      <c r="S27" s="86">
        <v>-4.9059999999999997</v>
      </c>
      <c r="T27" s="86">
        <v>-3.8410000000000002</v>
      </c>
      <c r="U27" s="86">
        <v>-13.471</v>
      </c>
      <c r="V27" s="86">
        <v>-7.74</v>
      </c>
      <c r="W27" s="86">
        <v>-7.3049999999999997</v>
      </c>
      <c r="X27" s="86">
        <v>-7.9329999999999998</v>
      </c>
      <c r="Y27" s="86">
        <v>-14.539</v>
      </c>
      <c r="Z27" s="86">
        <v>-8.7070000000000007</v>
      </c>
      <c r="AA27" s="86">
        <v>-9.7070000000000007</v>
      </c>
      <c r="AB27" s="87">
        <v>-9.4269999999999996</v>
      </c>
    </row>
    <row r="28" spans="2:28" ht="15.75" x14ac:dyDescent="0.25">
      <c r="B28" s="73">
        <f>'Ангажирана aFRR енергија '!B28</f>
        <v>44007</v>
      </c>
      <c r="C28" s="153">
        <f t="shared" si="0"/>
        <v>-166.54199999999997</v>
      </c>
      <c r="D28" s="162"/>
      <c r="E28" s="85">
        <v>-9.7579999999999991</v>
      </c>
      <c r="F28" s="86">
        <v>-8.8330000000000002</v>
      </c>
      <c r="G28" s="86">
        <v>-4.3470000000000004</v>
      </c>
      <c r="H28" s="86">
        <v>2.2599999999999998</v>
      </c>
      <c r="I28" s="86">
        <v>7.7859999999999996</v>
      </c>
      <c r="J28" s="86">
        <v>13.87</v>
      </c>
      <c r="K28" s="86">
        <v>-7.3630000000000004</v>
      </c>
      <c r="L28" s="86">
        <v>1.226</v>
      </c>
      <c r="M28" s="86">
        <v>-6.2530000000000001</v>
      </c>
      <c r="N28" s="86">
        <v>-12.43</v>
      </c>
      <c r="O28" s="86">
        <v>-9.8369999999999997</v>
      </c>
      <c r="P28" s="86">
        <v>-17.943000000000001</v>
      </c>
      <c r="Q28" s="86">
        <v>-3.802</v>
      </c>
      <c r="R28" s="86">
        <v>-17.669</v>
      </c>
      <c r="S28" s="86">
        <v>-13.347</v>
      </c>
      <c r="T28" s="86">
        <v>-3.3140000000000001</v>
      </c>
      <c r="U28" s="86">
        <v>-8.8719999999999999</v>
      </c>
      <c r="V28" s="86">
        <v>-9.625</v>
      </c>
      <c r="W28" s="86">
        <v>-7.4640000000000004</v>
      </c>
      <c r="X28" s="86">
        <v>-7.5039999999999996</v>
      </c>
      <c r="Y28" s="86">
        <v>-17.568999999999999</v>
      </c>
      <c r="Z28" s="86">
        <v>-9.625</v>
      </c>
      <c r="AA28" s="86">
        <v>-10.379</v>
      </c>
      <c r="AB28" s="87">
        <v>-5.75</v>
      </c>
    </row>
    <row r="29" spans="2:28" ht="15.75" x14ac:dyDescent="0.25">
      <c r="B29" s="73">
        <f>'Ангажирана aFRR енергија '!B29</f>
        <v>44008</v>
      </c>
      <c r="C29" s="153">
        <f t="shared" si="0"/>
        <v>-148.60900000000004</v>
      </c>
      <c r="D29" s="162"/>
      <c r="E29" s="85">
        <v>-7.1449999999999996</v>
      </c>
      <c r="F29" s="86">
        <v>-12.523</v>
      </c>
      <c r="G29" s="86">
        <v>-8.58</v>
      </c>
      <c r="H29" s="86">
        <v>-5.6479999999999997</v>
      </c>
      <c r="I29" s="86">
        <v>3.3180000000000001</v>
      </c>
      <c r="J29" s="86">
        <v>13.183999999999999</v>
      </c>
      <c r="K29" s="86">
        <v>-7.8529999999999998</v>
      </c>
      <c r="L29" s="86">
        <v>-6.7039999999999997</v>
      </c>
      <c r="M29" s="86">
        <v>-6.9939999999999998</v>
      </c>
      <c r="N29" s="86">
        <v>-2.8370000000000002</v>
      </c>
      <c r="O29" s="86">
        <v>-7.9530000000000003</v>
      </c>
      <c r="P29" s="86">
        <v>-4.4039999999999999</v>
      </c>
      <c r="Q29" s="86">
        <v>-10.882</v>
      </c>
      <c r="R29" s="86">
        <v>-6.665</v>
      </c>
      <c r="S29" s="86">
        <v>-9.5120000000000005</v>
      </c>
      <c r="T29" s="86">
        <v>-8.69</v>
      </c>
      <c r="U29" s="86">
        <v>-7.5750000000000002</v>
      </c>
      <c r="V29" s="86">
        <v>-7.4379999999999997</v>
      </c>
      <c r="W29" s="86">
        <v>-6.4269999999999996</v>
      </c>
      <c r="X29" s="86">
        <v>-6.133</v>
      </c>
      <c r="Y29" s="86">
        <v>-12.394</v>
      </c>
      <c r="Z29" s="86">
        <v>-6.7690000000000001</v>
      </c>
      <c r="AA29" s="86">
        <v>-8.1370000000000005</v>
      </c>
      <c r="AB29" s="87">
        <v>-3.8479999999999999</v>
      </c>
    </row>
    <row r="30" spans="2:28" ht="15.75" x14ac:dyDescent="0.25">
      <c r="B30" s="73">
        <f>'Ангажирана aFRR енергија '!B30</f>
        <v>44009</v>
      </c>
      <c r="C30" s="153">
        <f t="shared" si="0"/>
        <v>-260.75700000000001</v>
      </c>
      <c r="D30" s="162"/>
      <c r="E30" s="85">
        <v>-7.827</v>
      </c>
      <c r="F30" s="86">
        <v>-7.9790000000000001</v>
      </c>
      <c r="G30" s="86">
        <v>-8.7309999999999999</v>
      </c>
      <c r="H30" s="86">
        <v>-5.8289999999999997</v>
      </c>
      <c r="I30" s="86">
        <v>-2.0640000000000001</v>
      </c>
      <c r="J30" s="86">
        <v>6.6959999999999997</v>
      </c>
      <c r="K30" s="86">
        <v>-2.3769999999999998</v>
      </c>
      <c r="L30" s="86">
        <v>-3.1829999999999998</v>
      </c>
      <c r="M30" s="86">
        <v>-13.66</v>
      </c>
      <c r="N30" s="86">
        <v>-27.45</v>
      </c>
      <c r="O30" s="86">
        <v>-21.263999999999999</v>
      </c>
      <c r="P30" s="86">
        <v>-11.648</v>
      </c>
      <c r="Q30" s="86">
        <v>-23.891999999999999</v>
      </c>
      <c r="R30" s="86">
        <v>-14.116</v>
      </c>
      <c r="S30" s="86">
        <v>-34.387</v>
      </c>
      <c r="T30" s="86">
        <v>-7.3470000000000004</v>
      </c>
      <c r="U30" s="86">
        <v>-7.2649999999999997</v>
      </c>
      <c r="V30" s="86">
        <v>-7.649</v>
      </c>
      <c r="W30" s="86">
        <v>-10.007999999999999</v>
      </c>
      <c r="X30" s="86">
        <v>-7.0490000000000004</v>
      </c>
      <c r="Y30" s="86">
        <v>-14.52</v>
      </c>
      <c r="Z30" s="86">
        <v>-9.9060000000000006</v>
      </c>
      <c r="AA30" s="86">
        <v>-12.241</v>
      </c>
      <c r="AB30" s="87">
        <v>-7.0609999999999999</v>
      </c>
    </row>
    <row r="31" spans="2:28" ht="15.75" x14ac:dyDescent="0.25">
      <c r="B31" s="73">
        <f>'Ангажирана aFRR енергија '!B31</f>
        <v>44010</v>
      </c>
      <c r="C31" s="153">
        <f t="shared" si="0"/>
        <v>-221.63500000000002</v>
      </c>
      <c r="D31" s="162"/>
      <c r="E31" s="85">
        <v>-12.081</v>
      </c>
      <c r="F31" s="86">
        <v>-27.891999999999999</v>
      </c>
      <c r="G31" s="86">
        <v>-13.175000000000001</v>
      </c>
      <c r="H31" s="86">
        <v>3.7130000000000001</v>
      </c>
      <c r="I31" s="86">
        <v>12.776</v>
      </c>
      <c r="J31" s="86">
        <v>14.382999999999999</v>
      </c>
      <c r="K31" s="86">
        <v>-8.0510000000000002</v>
      </c>
      <c r="L31" s="86">
        <v>-11.827</v>
      </c>
      <c r="M31" s="86">
        <v>-24.847000000000001</v>
      </c>
      <c r="N31" s="86">
        <v>-15.494</v>
      </c>
      <c r="O31" s="86">
        <v>-21.731999999999999</v>
      </c>
      <c r="P31" s="86">
        <v>-14.026</v>
      </c>
      <c r="Q31" s="86">
        <v>-19.260999999999999</v>
      </c>
      <c r="R31" s="86">
        <v>-11.821999999999999</v>
      </c>
      <c r="S31" s="86">
        <v>-3.3180000000000001</v>
      </c>
      <c r="T31" s="86">
        <v>-9.2100000000000009</v>
      </c>
      <c r="U31" s="86">
        <v>-10.045</v>
      </c>
      <c r="V31" s="86">
        <v>-7.9189999999999996</v>
      </c>
      <c r="W31" s="86">
        <v>0.193</v>
      </c>
      <c r="X31" s="86">
        <v>-6.5940000000000003</v>
      </c>
      <c r="Y31" s="86">
        <v>-14.148999999999999</v>
      </c>
      <c r="Z31" s="86">
        <v>-7.9850000000000003</v>
      </c>
      <c r="AA31" s="86">
        <v>-6.5380000000000003</v>
      </c>
      <c r="AB31" s="87">
        <v>-6.734</v>
      </c>
    </row>
    <row r="32" spans="2:28" ht="15.75" x14ac:dyDescent="0.25">
      <c r="B32" s="73">
        <f>'Ангажирана aFRR енергија '!B32</f>
        <v>44011</v>
      </c>
      <c r="C32" s="153">
        <f t="shared" si="0"/>
        <v>-169.15899999999996</v>
      </c>
      <c r="D32" s="162"/>
      <c r="E32" s="85">
        <v>-12.420999999999999</v>
      </c>
      <c r="F32" s="86">
        <v>-17.568000000000001</v>
      </c>
      <c r="G32" s="86">
        <v>-7.6859999999999999</v>
      </c>
      <c r="H32" s="86">
        <v>-0.99399999999999999</v>
      </c>
      <c r="I32" s="86">
        <v>11.78</v>
      </c>
      <c r="J32" s="86">
        <v>12.744</v>
      </c>
      <c r="K32" s="86">
        <v>2.2949999999999999</v>
      </c>
      <c r="L32" s="86">
        <v>5.7149999999999999</v>
      </c>
      <c r="M32" s="86">
        <v>-8.5329999999999995</v>
      </c>
      <c r="N32" s="86">
        <v>-15.49</v>
      </c>
      <c r="O32" s="86">
        <v>-10.35</v>
      </c>
      <c r="P32" s="86">
        <v>-8.8580000000000005</v>
      </c>
      <c r="Q32" s="86">
        <v>-23.045000000000002</v>
      </c>
      <c r="R32" s="86">
        <v>-14.757999999999999</v>
      </c>
      <c r="S32" s="86">
        <v>-7.8630000000000004</v>
      </c>
      <c r="T32" s="86">
        <v>-5.21</v>
      </c>
      <c r="U32" s="86">
        <v>-7.2610000000000001</v>
      </c>
      <c r="V32" s="86">
        <v>-15.420999999999999</v>
      </c>
      <c r="W32" s="86">
        <v>-6.1189999999999998</v>
      </c>
      <c r="X32" s="86">
        <v>-5.6879999999999997</v>
      </c>
      <c r="Y32" s="86">
        <v>-11.945</v>
      </c>
      <c r="Z32" s="86">
        <v>-7.2969999999999997</v>
      </c>
      <c r="AA32" s="86">
        <v>-7.9219999999999997</v>
      </c>
      <c r="AB32" s="87">
        <v>-7.2640000000000002</v>
      </c>
    </row>
    <row r="33" spans="2:28" ht="16.5" thickBot="1" x14ac:dyDescent="0.3">
      <c r="B33" s="76">
        <f>'Ангажирана aFRR енергија '!B33</f>
        <v>44012</v>
      </c>
      <c r="C33" s="154">
        <f t="shared" si="0"/>
        <v>546.399</v>
      </c>
      <c r="D33" s="163"/>
      <c r="E33" s="164">
        <v>1.752</v>
      </c>
      <c r="F33" s="165">
        <v>-4.056</v>
      </c>
      <c r="G33" s="165">
        <v>0.94799999999999995</v>
      </c>
      <c r="H33" s="165">
        <v>28.074999999999999</v>
      </c>
      <c r="I33" s="165">
        <v>43.801000000000002</v>
      </c>
      <c r="J33" s="165">
        <v>54.048999999999999</v>
      </c>
      <c r="K33" s="165">
        <v>68.581000000000003</v>
      </c>
      <c r="L33" s="165">
        <v>94.655000000000001</v>
      </c>
      <c r="M33" s="165">
        <v>64.492999999999995</v>
      </c>
      <c r="N33" s="165">
        <v>56.587000000000003</v>
      </c>
      <c r="O33" s="165">
        <v>55.645000000000003</v>
      </c>
      <c r="P33" s="165">
        <v>30.968</v>
      </c>
      <c r="Q33" s="165">
        <v>3.3780000000000001</v>
      </c>
      <c r="R33" s="165">
        <v>-4.0919999999999996</v>
      </c>
      <c r="S33" s="165">
        <v>-18.408000000000001</v>
      </c>
      <c r="T33" s="165">
        <v>-3.0179999999999998</v>
      </c>
      <c r="U33" s="165">
        <v>-2.2589999999999999</v>
      </c>
      <c r="V33" s="165">
        <v>4.7119999999999997</v>
      </c>
      <c r="W33" s="165">
        <v>17.172999999999998</v>
      </c>
      <c r="X33" s="165">
        <v>30.521999999999998</v>
      </c>
      <c r="Y33" s="165">
        <v>25.690999999999999</v>
      </c>
      <c r="Z33" s="165">
        <v>6.1539999999999999</v>
      </c>
      <c r="AA33" s="165">
        <v>-4.3090000000000002</v>
      </c>
      <c r="AB33" s="166">
        <v>-4.6429999999999998</v>
      </c>
    </row>
    <row r="34" spans="2:28" ht="15.75" x14ac:dyDescent="0.25">
      <c r="B34" s="167" t="s">
        <v>44</v>
      </c>
      <c r="C34" s="168">
        <f>SUM(C4:D33)</f>
        <v>-1496.366</v>
      </c>
      <c r="D34" s="168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</sheetData>
  <mergeCells count="34"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2020-07-06T11:59:31Z</dcterms:modified>
</cp:coreProperties>
</file>